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fgas\Desktop\WDB16 9.17.21\"/>
    </mc:Choice>
  </mc:AlternateContent>
  <xr:revisionPtr revIDLastSave="0" documentId="8_{401E39D2-D1F2-48F7-9330-CBE485D86B41}" xr6:coauthVersionLast="47" xr6:coauthVersionMax="47" xr10:uidLastSave="{00000000-0000-0000-0000-000000000000}"/>
  <bookViews>
    <workbookView xWindow="-120" yWindow="-120" windowWidth="29040" windowHeight="15840" xr2:uid="{256B23B9-9D23-4D4D-A725-2C22D25487C3}"/>
  </bookViews>
  <sheets>
    <sheet name="Sheet6" sheetId="6" r:id="rId1"/>
    <sheet name="Belmont" sheetId="1" r:id="rId2"/>
    <sheet name="Carroll" sheetId="3" r:id="rId3"/>
    <sheet name="Harrison" sheetId="4" r:id="rId4"/>
    <sheet name="Jefferson" sheetId="2" r:id="rId5"/>
    <sheet name="Fiscal" sheetId="5" r:id="rId6"/>
  </sheets>
  <externalReferences>
    <externalReference r:id="rId7"/>
    <externalReference r:id="rId8"/>
    <externalReference r:id="rId9"/>
    <externalReference r:id="rId10"/>
    <externalReference r:id="rId11"/>
    <externalReference r:id="rId12"/>
  </externalReferences>
  <definedNames>
    <definedName name="other" localSheetId="2">#REF!</definedName>
    <definedName name="other" localSheetId="5">#REF!</definedName>
    <definedName name="other" localSheetId="3">#REF!</definedName>
    <definedName name="other" localSheetId="4">#REF!</definedName>
    <definedName name="other">#REF!</definedName>
    <definedName name="share" localSheetId="2">#REF!</definedName>
    <definedName name="share" localSheetId="5">#REF!</definedName>
    <definedName name="share" localSheetId="3">#REF!</definedName>
    <definedName name="share" localSheetId="4">#REF!</definedName>
    <definedName name="share">#REF!</definedName>
    <definedName name="space" localSheetId="2">#REF!</definedName>
    <definedName name="space" localSheetId="5">#REF!</definedName>
    <definedName name="space" localSheetId="3">#REF!</definedName>
    <definedName name="space" localSheetId="4">#REF!</definedName>
    <definedName name="space">#REF!</definedName>
    <definedName name="youthtot">'[1]Jan-Mar 2017'!$C$14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6" l="1"/>
  <c r="N34" i="5"/>
  <c r="N33" i="5"/>
  <c r="N32" i="5"/>
  <c r="P30" i="5"/>
  <c r="C27" i="5" s="1"/>
  <c r="N27" i="5" s="1"/>
  <c r="M29" i="5"/>
  <c r="M36" i="5" s="1"/>
  <c r="K29" i="5"/>
  <c r="K36" i="5" s="1"/>
  <c r="J29" i="5"/>
  <c r="J36" i="5" s="1"/>
  <c r="G29" i="5"/>
  <c r="G36" i="5" s="1"/>
  <c r="N28" i="5"/>
  <c r="N26" i="5"/>
  <c r="N25" i="5"/>
  <c r="N24" i="5"/>
  <c r="N23" i="5"/>
  <c r="N22" i="5"/>
  <c r="N21" i="5"/>
  <c r="N20" i="5"/>
  <c r="N19" i="5"/>
  <c r="L17" i="5"/>
  <c r="L29" i="5" s="1"/>
  <c r="L36" i="5" s="1"/>
  <c r="K17" i="5"/>
  <c r="I17" i="5"/>
  <c r="I29" i="5" s="1"/>
  <c r="I36" i="5" s="1"/>
  <c r="H17" i="5"/>
  <c r="H29" i="5" s="1"/>
  <c r="H36" i="5" s="1"/>
  <c r="G17" i="5"/>
  <c r="F17" i="5"/>
  <c r="F29" i="5" s="1"/>
  <c r="F36" i="5" s="1"/>
  <c r="E17" i="5"/>
  <c r="E29" i="5" s="1"/>
  <c r="E36" i="5" s="1"/>
  <c r="D17" i="5"/>
  <c r="D29" i="5" s="1"/>
  <c r="D36" i="5" s="1"/>
  <c r="N16" i="5"/>
  <c r="N15" i="5"/>
  <c r="N14" i="5"/>
  <c r="N12" i="5"/>
  <c r="C11" i="5"/>
  <c r="C17" i="5" s="1"/>
  <c r="N10" i="5"/>
  <c r="A3" i="5"/>
  <c r="A2" i="5"/>
  <c r="N34" i="4"/>
  <c r="N33" i="4"/>
  <c r="N32" i="4"/>
  <c r="M29" i="4"/>
  <c r="M36" i="4" s="1"/>
  <c r="J29" i="4"/>
  <c r="J36" i="4" s="1"/>
  <c r="N28" i="4"/>
  <c r="N27" i="4"/>
  <c r="N26" i="4"/>
  <c r="N25" i="4"/>
  <c r="N24" i="4"/>
  <c r="N23" i="4"/>
  <c r="N22" i="4"/>
  <c r="N21" i="4"/>
  <c r="N20" i="4"/>
  <c r="N19" i="4"/>
  <c r="L17" i="4"/>
  <c r="L29" i="4" s="1"/>
  <c r="L36" i="4" s="1"/>
  <c r="K17" i="4"/>
  <c r="K29" i="4" s="1"/>
  <c r="K36" i="4" s="1"/>
  <c r="I17" i="4"/>
  <c r="I29" i="4" s="1"/>
  <c r="I36" i="4" s="1"/>
  <c r="H17" i="4"/>
  <c r="H29" i="4" s="1"/>
  <c r="H36" i="4" s="1"/>
  <c r="G17" i="4"/>
  <c r="G29" i="4" s="1"/>
  <c r="G36" i="4" s="1"/>
  <c r="F17" i="4"/>
  <c r="F29" i="4" s="1"/>
  <c r="F36" i="4" s="1"/>
  <c r="E17" i="4"/>
  <c r="E29" i="4" s="1"/>
  <c r="E36" i="4" s="1"/>
  <c r="D17" i="4"/>
  <c r="D29" i="4" s="1"/>
  <c r="D36" i="4" s="1"/>
  <c r="C17" i="4"/>
  <c r="C29" i="4" s="1"/>
  <c r="C36" i="4" s="1"/>
  <c r="N16" i="4"/>
  <c r="N15" i="4"/>
  <c r="N14" i="4"/>
  <c r="N12" i="4"/>
  <c r="N11" i="4"/>
  <c r="C11" i="4"/>
  <c r="N10" i="4"/>
  <c r="N17" i="4" s="1"/>
  <c r="N29" i="4" s="1"/>
  <c r="N36" i="4" s="1"/>
  <c r="A3" i="4"/>
  <c r="A2" i="4"/>
  <c r="N34" i="3"/>
  <c r="N33" i="3"/>
  <c r="N32" i="3"/>
  <c r="M29" i="3"/>
  <c r="M36" i="3" s="1"/>
  <c r="J29" i="3"/>
  <c r="J36" i="3" s="1"/>
  <c r="N28" i="3"/>
  <c r="N27" i="3"/>
  <c r="N26" i="3"/>
  <c r="N25" i="3"/>
  <c r="N24" i="3"/>
  <c r="N23" i="3"/>
  <c r="N22" i="3"/>
  <c r="N21" i="3"/>
  <c r="N20" i="3"/>
  <c r="N19" i="3"/>
  <c r="L17" i="3"/>
  <c r="L29" i="3" s="1"/>
  <c r="L36" i="3" s="1"/>
  <c r="K17" i="3"/>
  <c r="K29" i="3" s="1"/>
  <c r="K36" i="3" s="1"/>
  <c r="I17" i="3"/>
  <c r="I29" i="3" s="1"/>
  <c r="I36" i="3" s="1"/>
  <c r="H17" i="3"/>
  <c r="H29" i="3" s="1"/>
  <c r="H36" i="3" s="1"/>
  <c r="G17" i="3"/>
  <c r="G29" i="3" s="1"/>
  <c r="G36" i="3" s="1"/>
  <c r="F17" i="3"/>
  <c r="F29" i="3" s="1"/>
  <c r="F36" i="3" s="1"/>
  <c r="E17" i="3"/>
  <c r="E29" i="3" s="1"/>
  <c r="E36" i="3" s="1"/>
  <c r="D17" i="3"/>
  <c r="D29" i="3" s="1"/>
  <c r="D36" i="3" s="1"/>
  <c r="C17" i="3"/>
  <c r="C29" i="3" s="1"/>
  <c r="C36" i="3" s="1"/>
  <c r="N16" i="3"/>
  <c r="N15" i="3"/>
  <c r="N14" i="3"/>
  <c r="N12" i="3"/>
  <c r="N11" i="3"/>
  <c r="N10" i="3"/>
  <c r="N17" i="3" s="1"/>
  <c r="N29" i="3" s="1"/>
  <c r="N36" i="3" s="1"/>
  <c r="A3" i="3"/>
  <c r="A2" i="3"/>
  <c r="K36" i="2"/>
  <c r="N34" i="2"/>
  <c r="N33" i="2"/>
  <c r="N32" i="2"/>
  <c r="M29" i="2"/>
  <c r="M36" i="2" s="1"/>
  <c r="K29" i="2"/>
  <c r="J29" i="2"/>
  <c r="J36" i="2" s="1"/>
  <c r="F29" i="2"/>
  <c r="F36" i="2" s="1"/>
  <c r="N28" i="2"/>
  <c r="N27" i="2"/>
  <c r="N26" i="2"/>
  <c r="N25" i="2"/>
  <c r="N24" i="2"/>
  <c r="N23" i="2"/>
  <c r="N22" i="2"/>
  <c r="D21" i="2"/>
  <c r="N21" i="2" s="1"/>
  <c r="N20" i="2"/>
  <c r="N19" i="2"/>
  <c r="L17" i="2"/>
  <c r="L29" i="2" s="1"/>
  <c r="L36" i="2" s="1"/>
  <c r="K17" i="2"/>
  <c r="I17" i="2"/>
  <c r="I29" i="2" s="1"/>
  <c r="I36" i="2" s="1"/>
  <c r="H17" i="2"/>
  <c r="H29" i="2" s="1"/>
  <c r="H36" i="2" s="1"/>
  <c r="G17" i="2"/>
  <c r="G29" i="2" s="1"/>
  <c r="G36" i="2" s="1"/>
  <c r="F17" i="2"/>
  <c r="E17" i="2"/>
  <c r="E29" i="2" s="1"/>
  <c r="E36" i="2" s="1"/>
  <c r="D17" i="2"/>
  <c r="D29" i="2" s="1"/>
  <c r="D36" i="2" s="1"/>
  <c r="C17" i="2"/>
  <c r="C29" i="2" s="1"/>
  <c r="C36" i="2" s="1"/>
  <c r="N16" i="2"/>
  <c r="N15" i="2"/>
  <c r="N14" i="2"/>
  <c r="N12" i="2"/>
  <c r="N11" i="2"/>
  <c r="C10" i="2"/>
  <c r="N10" i="2" s="1"/>
  <c r="N17" i="2" s="1"/>
  <c r="N29" i="2" s="1"/>
  <c r="N36" i="2" s="1"/>
  <c r="A3" i="2"/>
  <c r="A2" i="2"/>
  <c r="N34" i="1"/>
  <c r="N33" i="1"/>
  <c r="N32" i="1"/>
  <c r="M29" i="1"/>
  <c r="M36" i="1" s="1"/>
  <c r="J29" i="1"/>
  <c r="J36" i="1" s="1"/>
  <c r="N28" i="1"/>
  <c r="N27" i="1"/>
  <c r="N26" i="1"/>
  <c r="N25" i="1"/>
  <c r="N24" i="1"/>
  <c r="N23" i="1"/>
  <c r="N22" i="1"/>
  <c r="N21" i="1"/>
  <c r="N20" i="1"/>
  <c r="N19" i="1"/>
  <c r="L17" i="1"/>
  <c r="L29" i="1" s="1"/>
  <c r="L36" i="1" s="1"/>
  <c r="K17" i="1"/>
  <c r="K29" i="1" s="1"/>
  <c r="K36" i="1" s="1"/>
  <c r="I17" i="1"/>
  <c r="I29" i="1" s="1"/>
  <c r="I36" i="1" s="1"/>
  <c r="H17" i="1"/>
  <c r="H29" i="1" s="1"/>
  <c r="H36" i="1" s="1"/>
  <c r="G17" i="1"/>
  <c r="G29" i="1" s="1"/>
  <c r="G36" i="1" s="1"/>
  <c r="F17" i="1"/>
  <c r="F29" i="1" s="1"/>
  <c r="F36" i="1" s="1"/>
  <c r="E17" i="1"/>
  <c r="E29" i="1" s="1"/>
  <c r="E36" i="1" s="1"/>
  <c r="D17" i="1"/>
  <c r="D29" i="1" s="1"/>
  <c r="D36" i="1" s="1"/>
  <c r="N16" i="1"/>
  <c r="N15" i="1"/>
  <c r="N14" i="1"/>
  <c r="C12" i="1"/>
  <c r="C17" i="1" s="1"/>
  <c r="C29" i="1" s="1"/>
  <c r="C36" i="1" s="1"/>
  <c r="C11" i="1"/>
  <c r="N11" i="1" s="1"/>
  <c r="N10" i="1"/>
  <c r="A3" i="1"/>
  <c r="A2" i="1"/>
  <c r="C29" i="5" l="1"/>
  <c r="C36" i="5" s="1"/>
  <c r="N11" i="5"/>
  <c r="N17" i="5" s="1"/>
  <c r="N29" i="5" s="1"/>
  <c r="N36" i="5" s="1"/>
  <c r="N17" i="1"/>
  <c r="N29" i="1" s="1"/>
  <c r="N36" i="1" s="1"/>
  <c r="N12" i="1"/>
</calcChain>
</file>

<file path=xl/sharedStrings.xml><?xml version="1.0" encoding="utf-8"?>
<sst xmlns="http://schemas.openxmlformats.org/spreadsheetml/2006/main" count="280" uniqueCount="61">
  <si>
    <t>WIOA ALLOCATION AUTHORIZATION FOR</t>
  </si>
  <si>
    <t xml:space="preserve">The Council of Governments Board passed a resolution which sets forth the legal authorization and documentation to allocate/re-allocate the following funds. </t>
  </si>
  <si>
    <t>Listed below is the original allocation amount for the Title/Allocation Year and a chronological listing of all approved modifications.</t>
  </si>
  <si>
    <t>TITLE/YR</t>
  </si>
  <si>
    <t xml:space="preserve">WIOA 7/1/21-6/30/22 (including -6/30/21 carry-over*) </t>
  </si>
  <si>
    <r>
      <t>*</t>
    </r>
    <r>
      <rPr>
        <sz val="10"/>
        <rFont val="Arial"/>
        <family val="2"/>
      </rPr>
      <t>C</t>
    </r>
    <r>
      <rPr>
        <sz val="11"/>
        <color theme="1"/>
        <rFont val="Calibri"/>
        <family val="2"/>
        <scheme val="minor"/>
      </rPr>
      <t xml:space="preserve">arryover must be spent in this program year or returned to the Area/State.  </t>
    </r>
  </si>
  <si>
    <t>PROGRAM</t>
  </si>
  <si>
    <t>CFDA #'s</t>
  </si>
  <si>
    <t xml:space="preserve">Carryover </t>
  </si>
  <si>
    <t>Initial Allocation -PY21 WIOA   (7th year)</t>
  </si>
  <si>
    <r>
      <t>FY22 begins Oct 21/</t>
    </r>
    <r>
      <rPr>
        <b/>
        <sz val="10"/>
        <color rgb="FFFF0000"/>
        <rFont val="Arial"/>
        <family val="2"/>
      </rPr>
      <t>3rd yr Youth(till Sept21)</t>
    </r>
  </si>
  <si>
    <t>6/21 Carryover Unused</t>
  </si>
  <si>
    <t>Current Cumulative Allocation</t>
  </si>
  <si>
    <t>ADULT</t>
  </si>
  <si>
    <t>DISLOCATED WORKER</t>
  </si>
  <si>
    <r>
      <t>YOUTH</t>
    </r>
    <r>
      <rPr>
        <b/>
        <vertAlign val="superscript"/>
        <sz val="10"/>
        <rFont val="Arial"/>
        <family val="2"/>
      </rPr>
      <t>(1-2)</t>
    </r>
    <r>
      <rPr>
        <b/>
        <sz val="10"/>
        <rFont val="Arial"/>
        <family val="2"/>
      </rPr>
      <t xml:space="preserve"> </t>
    </r>
  </si>
  <si>
    <t>ADMIN:</t>
  </si>
  <si>
    <t xml:space="preserve">            ADMIN ADULT</t>
  </si>
  <si>
    <t xml:space="preserve">            ADMIN DIS WORKER</t>
  </si>
  <si>
    <t xml:space="preserve">            ADMIN YOUTH</t>
  </si>
  <si>
    <t>WIOA Formula Total</t>
  </si>
  <si>
    <t>Subtotal</t>
  </si>
  <si>
    <t>Additional Funding:</t>
  </si>
  <si>
    <t>NDWG COVID Recovery</t>
  </si>
  <si>
    <t>Opioid 1st inc</t>
  </si>
  <si>
    <t>Opioid 2nd inc</t>
  </si>
  <si>
    <t>RESEA</t>
  </si>
  <si>
    <t>BRN</t>
  </si>
  <si>
    <t>Old 20-21 One-stop</t>
  </si>
  <si>
    <t>various</t>
  </si>
  <si>
    <t>New 21-22 One-stop</t>
  </si>
  <si>
    <t>TOTAL CURRENT YEAR ALLOCATION</t>
  </si>
  <si>
    <t>6/30/20 Accruals on Closed Out Grants</t>
  </si>
  <si>
    <t>Closed-out A</t>
  </si>
  <si>
    <t>Closed-out B</t>
  </si>
  <si>
    <t>Closed-out C</t>
  </si>
  <si>
    <t>Total Available to Spend 7/1/21-6/30/22</t>
  </si>
  <si>
    <r>
      <t>(1)</t>
    </r>
    <r>
      <rPr>
        <b/>
        <sz val="10"/>
        <rFont val="Arial"/>
        <family val="2"/>
      </rPr>
      <t>Must spend a minimum of 20% on work exp for Youth per WIOA Act.</t>
    </r>
  </si>
  <si>
    <r>
      <t>(2)</t>
    </r>
    <r>
      <rPr>
        <b/>
        <vertAlign val="superscript"/>
        <sz val="9"/>
        <rFont val="Arial"/>
        <family val="2"/>
      </rPr>
      <t>Waived-</t>
    </r>
    <r>
      <rPr>
        <b/>
        <sz val="10"/>
        <rFont val="Arial"/>
        <family val="2"/>
      </rPr>
      <t>Must spend a minimum of 75% on Out of School Youth per WIOA.  State has waiver to include co-enrolled TANF CCMEP</t>
    </r>
  </si>
  <si>
    <t xml:space="preserve">The effective date of this Agreement is the date that the Council of Governments motion was approved.  This allocation sheet rescinds all former allocation sheets and is subject to </t>
  </si>
  <si>
    <t>any modifications from the State in Area funding.</t>
  </si>
  <si>
    <t>The County Program Operator hereby assures, certifies and agrees to operate and perform the program described herein in accordance with all the terms and conditions of the Area wide Subgrant Agreement.  This allocation page and the Omni Circular Descriptions are attachments to the county subgrant.</t>
  </si>
  <si>
    <t>Signature of County Program Operator</t>
  </si>
  <si>
    <t>Date</t>
  </si>
  <si>
    <t>Signature of Fiscal Agent &amp; County Program Operator</t>
  </si>
  <si>
    <t>Jeffrey Felton, Director, Belmont County Dept. of Job &amp; Family Svcs.</t>
  </si>
  <si>
    <t>Signature of COG Chair or Vice Chair</t>
  </si>
  <si>
    <t xml:space="preserve">Signature of WDB-16 </t>
  </si>
  <si>
    <t xml:space="preserve">Signature of Fiscal Agent </t>
  </si>
  <si>
    <t xml:space="preserve">FY22 begins Oct 21 </t>
  </si>
  <si>
    <t>Opioid 1st Admin</t>
  </si>
  <si>
    <t>Opioid 2nd Admin</t>
  </si>
  <si>
    <t>September 2021 Meeting</t>
  </si>
  <si>
    <t>Transfers</t>
  </si>
  <si>
    <t>Adult</t>
  </si>
  <si>
    <t>Belmont gave Jefferson $50,000.</t>
  </si>
  <si>
    <t>DW</t>
  </si>
  <si>
    <t>Belmont gave Harrison $20,000.</t>
  </si>
  <si>
    <t>Returns</t>
  </si>
  <si>
    <t>Area will be returning</t>
  </si>
  <si>
    <t>g WDB16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</si>
</sst>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0.000"/>
    <numFmt numFmtId="166"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u/>
      <sz val="11"/>
      <color theme="10"/>
      <name val="Calibri"/>
      <family val="2"/>
      <scheme val="minor"/>
    </font>
    <font>
      <vertAlign val="superscript"/>
      <sz val="10"/>
      <name val="Arial"/>
      <family val="2"/>
    </font>
    <font>
      <sz val="10"/>
      <name val="Arial"/>
      <family val="2"/>
    </font>
    <font>
      <b/>
      <sz val="10"/>
      <color rgb="FFFF0000"/>
      <name val="Arial"/>
      <family val="2"/>
    </font>
    <font>
      <sz val="8"/>
      <name val="Arial"/>
      <family val="2"/>
    </font>
    <font>
      <b/>
      <vertAlign val="superscript"/>
      <sz val="10"/>
      <name val="Arial"/>
      <family val="2"/>
    </font>
    <font>
      <i/>
      <sz val="10"/>
      <name val="Arial"/>
      <family val="2"/>
    </font>
    <font>
      <b/>
      <sz val="10"/>
      <color indexed="12"/>
      <name val="Arial"/>
      <family val="2"/>
    </font>
    <font>
      <b/>
      <vertAlign val="superscript"/>
      <sz val="9"/>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3" fillId="0" borderId="0" xfId="0" applyFont="1" applyAlignment="1">
      <alignment horizontal="centerContinuous"/>
    </xf>
    <xf numFmtId="0" fontId="4" fillId="0" borderId="0" xfId="2"/>
    <xf numFmtId="0" fontId="3" fillId="0" borderId="0" xfId="0" applyFont="1" applyAlignment="1">
      <alignment horizontal="left"/>
    </xf>
    <xf numFmtId="0" fontId="5" fillId="0" borderId="0" xfId="0" applyFont="1"/>
    <xf numFmtId="0" fontId="3" fillId="0" borderId="1" xfId="0" applyFont="1" applyBorder="1"/>
    <xf numFmtId="0" fontId="3" fillId="0" borderId="2" xfId="0" applyFont="1" applyBorder="1" applyAlignment="1">
      <alignment horizontal="center"/>
    </xf>
    <xf numFmtId="0" fontId="3" fillId="0" borderId="2" xfId="0" applyFont="1" applyBorder="1" applyAlignment="1">
      <alignment horizontal="center" wrapText="1"/>
    </xf>
    <xf numFmtId="164" fontId="3" fillId="0" borderId="2"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xf numFmtId="0" fontId="3" fillId="0" borderId="0" xfId="0" applyFont="1" applyAlignment="1">
      <alignment wrapText="1"/>
    </xf>
    <xf numFmtId="0" fontId="3" fillId="0" borderId="4" xfId="0" applyFont="1" applyBorder="1"/>
    <xf numFmtId="165" fontId="3" fillId="0" borderId="5" xfId="0" applyNumberFormat="1" applyFont="1" applyBorder="1" applyAlignment="1">
      <alignment horizontal="center"/>
    </xf>
    <xf numFmtId="43" fontId="8" fillId="0" borderId="6" xfId="1" applyFont="1" applyBorder="1" applyAlignment="1">
      <alignment horizontal="right"/>
    </xf>
    <xf numFmtId="4" fontId="3" fillId="0" borderId="7" xfId="0" applyNumberFormat="1" applyFont="1" applyBorder="1" applyAlignment="1">
      <alignment horizontal="right"/>
    </xf>
    <xf numFmtId="43" fontId="0" fillId="0" borderId="0" xfId="1" applyFont="1"/>
    <xf numFmtId="43" fontId="8" fillId="2" borderId="6" xfId="1" applyFont="1" applyFill="1" applyBorder="1" applyAlignment="1">
      <alignment horizontal="right"/>
    </xf>
    <xf numFmtId="0" fontId="3" fillId="0" borderId="8" xfId="0" applyFont="1" applyBorder="1"/>
    <xf numFmtId="0" fontId="10" fillId="0" borderId="0" xfId="0" applyFont="1"/>
    <xf numFmtId="4" fontId="0" fillId="0" borderId="0" xfId="0" applyNumberFormat="1" applyAlignment="1">
      <alignment horizontal="right"/>
    </xf>
    <xf numFmtId="4" fontId="10" fillId="0" borderId="0" xfId="0" applyNumberFormat="1" applyFont="1" applyAlignment="1">
      <alignment horizontal="right"/>
    </xf>
    <xf numFmtId="4" fontId="3" fillId="0" borderId="9" xfId="0" applyNumberFormat="1" applyFont="1" applyBorder="1" applyAlignment="1">
      <alignment horizontal="right"/>
    </xf>
    <xf numFmtId="40" fontId="0" fillId="0" borderId="0" xfId="0" applyNumberFormat="1" applyAlignment="1">
      <alignment horizontal="right"/>
    </xf>
    <xf numFmtId="0" fontId="11" fillId="0" borderId="4" xfId="0" applyFont="1" applyBorder="1" applyAlignment="1">
      <alignment horizontal="center" vertical="center" wrapText="1"/>
    </xf>
    <xf numFmtId="166" fontId="3" fillId="0" borderId="5" xfId="0" applyNumberFormat="1" applyFont="1" applyBorder="1" applyAlignment="1">
      <alignment horizontal="center"/>
    </xf>
    <xf numFmtId="0" fontId="11" fillId="0" borderId="8" xfId="0" applyFont="1" applyBorder="1"/>
    <xf numFmtId="166" fontId="3" fillId="0" borderId="0" xfId="0" applyNumberFormat="1" applyFont="1" applyAlignment="1">
      <alignment horizontal="center"/>
    </xf>
    <xf numFmtId="4" fontId="11" fillId="0" borderId="0" xfId="0" applyNumberFormat="1" applyFont="1" applyAlignment="1">
      <alignment horizontal="right"/>
    </xf>
    <xf numFmtId="4" fontId="11" fillId="0" borderId="9" xfId="0" applyNumberFormat="1" applyFont="1" applyBorder="1" applyAlignment="1">
      <alignment horizontal="right"/>
    </xf>
    <xf numFmtId="4" fontId="0" fillId="0" borderId="9" xfId="0" applyNumberFormat="1" applyBorder="1" applyAlignment="1">
      <alignment horizontal="right"/>
    </xf>
    <xf numFmtId="0" fontId="3" fillId="0" borderId="8" xfId="0" applyFont="1" applyBorder="1" applyAlignment="1">
      <alignment horizontal="center" vertical="center" wrapText="1"/>
    </xf>
    <xf numFmtId="0" fontId="3" fillId="0" borderId="5" xfId="0" applyFont="1" applyBorder="1" applyAlignment="1">
      <alignment horizontal="left" vertical="top" wrapText="1"/>
    </xf>
    <xf numFmtId="4" fontId="0" fillId="3" borderId="0" xfId="0" applyNumberFormat="1" applyFill="1" applyAlignment="1">
      <alignment horizontal="right"/>
    </xf>
    <xf numFmtId="0" fontId="3" fillId="0" borderId="10" xfId="0" applyFont="1" applyBorder="1"/>
    <xf numFmtId="0" fontId="3" fillId="0" borderId="11" xfId="0" applyFont="1" applyBorder="1"/>
    <xf numFmtId="4" fontId="3" fillId="0" borderId="11" xfId="0" applyNumberFormat="1" applyFont="1" applyBorder="1" applyAlignment="1">
      <alignment horizontal="right"/>
    </xf>
    <xf numFmtId="4" fontId="3" fillId="0" borderId="12" xfId="0" applyNumberFormat="1" applyFont="1" applyBorder="1" applyAlignment="1">
      <alignment horizontal="right"/>
    </xf>
    <xf numFmtId="4" fontId="3" fillId="0" borderId="0" xfId="0" applyNumberFormat="1" applyFont="1" applyAlignment="1">
      <alignment horizontal="right"/>
    </xf>
    <xf numFmtId="0" fontId="9" fillId="0" borderId="0" xfId="0" applyFont="1"/>
    <xf numFmtId="0" fontId="0" fillId="0" borderId="0" xfId="0" quotePrefix="1"/>
    <xf numFmtId="4" fontId="0" fillId="0" borderId="0" xfId="0" applyNumberFormat="1"/>
    <xf numFmtId="0" fontId="13" fillId="0" borderId="0" xfId="0" applyFont="1"/>
    <xf numFmtId="0" fontId="6" fillId="0" borderId="0" xfId="0" applyFont="1"/>
    <xf numFmtId="0" fontId="0" fillId="0" borderId="0" xfId="0" applyAlignment="1">
      <alignment horizontal="left" vertical="center" wrapText="1"/>
    </xf>
    <xf numFmtId="0" fontId="0" fillId="0" borderId="11" xfId="0" applyBorder="1"/>
    <xf numFmtId="43" fontId="3" fillId="0" borderId="0" xfId="1" applyFont="1" applyAlignment="1">
      <alignment horizontal="centerContinuous"/>
    </xf>
    <xf numFmtId="43" fontId="3" fillId="0" borderId="0" xfId="1" applyFont="1" applyAlignment="1">
      <alignment wrapText="1"/>
    </xf>
    <xf numFmtId="43" fontId="0" fillId="0" borderId="13" xfId="1" applyFont="1" applyBorder="1"/>
    <xf numFmtId="43" fontId="3" fillId="0" borderId="0" xfId="1" applyFont="1"/>
    <xf numFmtId="0" fontId="2" fillId="0" borderId="0" xfId="0" applyFont="1"/>
    <xf numFmtId="0" fontId="3" fillId="0" borderId="0" xfId="0" applyFont="1" applyAlignment="1">
      <alignment horizontal="center"/>
    </xf>
    <xf numFmtId="0" fontId="0" fillId="0" borderId="0" xfId="0" applyAlignment="1">
      <alignment horizontal="center"/>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becca%20Safko/Documents/Area16%2018-19/Belmont%20WOIA%20Shared%20Cost%20Allo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becca%20Safko/Documents/Area16%2021-22/Belmont%202021-22%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becca%20Safko/Documents/Area16%2021-22/Carroll%202021-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ebecca%20Safko/Documents/Area16%2021-22/Harrison%20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ebecca%20Safko/Documents/Area16%2021-22/Jefferson%202021-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ebecca%20Safko/Documents/Area16%2021-22/Fiscal%20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er 1869 wksht"/>
      <sheetName val="Apr-Jun12"/>
      <sheetName val="Oct-Dec12"/>
      <sheetName val="Jan-Mar13"/>
      <sheetName val="Apr-Jun13"/>
      <sheetName val="Jul-Sep13"/>
      <sheetName val="Oct-Dec13"/>
      <sheetName val="Jan-Mar14"/>
      <sheetName val="Apr-Jun14"/>
      <sheetName val="Jul-Sep14"/>
      <sheetName val="Oct-Dec14"/>
      <sheetName val="Jan-Mar15"/>
      <sheetName val="Apr-Jun15"/>
      <sheetName val="Jul-Sep15"/>
      <sheetName val="Oct-Dec15"/>
      <sheetName val="Jan-Mar16"/>
      <sheetName val="Apr-Jun 2016"/>
      <sheetName val="Jul-Sep 2016"/>
      <sheetName val="Oct-Dec 2016"/>
      <sheetName val="Jan-Mar 2017"/>
      <sheetName val="Apr-Jun 2017"/>
      <sheetName val="Jul-Sep 2017"/>
      <sheetName val="Oct-Dec 2017"/>
      <sheetName val="Jan-Mar 2018"/>
      <sheetName val="Apr-Jun 2018"/>
      <sheetName val="Jul-Sep 2018"/>
      <sheetName val="Oct-Dec 2018"/>
      <sheetName val="blank-just alloc"/>
      <sheetName val="Jan-Mar2019"/>
      <sheetName val="Apr-Jun2019"/>
      <sheetName val="Bla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C14">
            <v>33702.57</v>
          </cell>
        </row>
      </sheetData>
      <sheetData sheetId="20"/>
      <sheetData sheetId="21"/>
      <sheetData sheetId="22"/>
      <sheetData sheetId="23"/>
      <sheetData sheetId="24">
        <row r="11">
          <cell r="S11">
            <v>25385.61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FIS codes"/>
      <sheetName val="Allocation Sheet"/>
      <sheetName val="Draw"/>
      <sheetName val="21-22Contract"/>
      <sheetName val="Bill List-Formula"/>
      <sheetName val="Expenditure"/>
      <sheetName val="WIOA CCMEP"/>
      <sheetName val="TANF CCMEP"/>
      <sheetName val="Shard or RMSacc"/>
      <sheetName val="Cash on Hand"/>
      <sheetName val="Omni Circ Cont Descrip"/>
      <sheetName val="Aug EOM"/>
      <sheetName val="Prog Inc-Stand In"/>
      <sheetName val="One-Stop"/>
      <sheetName val="entry"/>
      <sheetName val="entry FA"/>
    </sheetNames>
    <sheetDataSet>
      <sheetData sheetId="0"/>
      <sheetData sheetId="1"/>
      <sheetData sheetId="2"/>
      <sheetData sheetId="3"/>
      <sheetData sheetId="4">
        <row r="1">
          <cell r="B1" t="str">
            <v>Belmont County Department of Job &amp; Family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FIS codes"/>
      <sheetName val="Allocation Sheet"/>
      <sheetName val="Draw"/>
      <sheetName val="Bill List-Formula"/>
      <sheetName val="Expenditure"/>
      <sheetName val="WIOA CCMEP"/>
      <sheetName val="TANF CCMEP"/>
      <sheetName val="Shard or RMSacc"/>
      <sheetName val="Cash on Hand"/>
      <sheetName val="Omni Circ Cont Descrip"/>
      <sheetName val="Prog Inc-Stand In"/>
      <sheetName val="One-Stop"/>
      <sheetName val="entry"/>
      <sheetName val="entry FA"/>
    </sheetNames>
    <sheetDataSet>
      <sheetData sheetId="0"/>
      <sheetData sheetId="1"/>
      <sheetData sheetId="2"/>
      <sheetData sheetId="3"/>
      <sheetData sheetId="4">
        <row r="1">
          <cell r="B1" t="str">
            <v>Carroll County Department of Job &amp; Family Services</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FIS codes"/>
      <sheetName val="Allocation Sheet"/>
      <sheetName val="Draw"/>
      <sheetName val="Bill List-Formula"/>
      <sheetName val="Expenditure"/>
      <sheetName val="WIOA CCMEP"/>
      <sheetName val="TANF CCMEP"/>
      <sheetName val="Shard or RMSacc"/>
      <sheetName val="Cash on Hand"/>
      <sheetName val="Omni Circ Cont Descrip"/>
      <sheetName val="Prog Inc-Stand In"/>
      <sheetName val="One-Stop"/>
      <sheetName val="entry"/>
      <sheetName val="entry FA"/>
    </sheetNames>
    <sheetDataSet>
      <sheetData sheetId="0"/>
      <sheetData sheetId="1"/>
      <sheetData sheetId="2"/>
      <sheetData sheetId="3"/>
      <sheetData sheetId="4">
        <row r="1">
          <cell r="B1" t="str">
            <v>Harrison County Department of Job &amp; Family Services</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FIS codes"/>
      <sheetName val="Allocation Sheet"/>
      <sheetName val="Draw"/>
      <sheetName val="Bill List-Formula"/>
      <sheetName val="Expenditure"/>
      <sheetName val="WIOA CCMEP"/>
      <sheetName val="TANF CCMEP"/>
      <sheetName val="Shard or RMSacc"/>
      <sheetName val="Cash on Hand"/>
      <sheetName val="Omni Circ Cont Descrip"/>
      <sheetName val="Prog Inc-Stand In"/>
      <sheetName val="One-Stop"/>
      <sheetName val="entry"/>
      <sheetName val="entry FA"/>
    </sheetNames>
    <sheetDataSet>
      <sheetData sheetId="0"/>
      <sheetData sheetId="1"/>
      <sheetData sheetId="2"/>
      <sheetData sheetId="3"/>
      <sheetData sheetId="4">
        <row r="1">
          <cell r="B1" t="str">
            <v xml:space="preserve"> Jefferson County Department of Job &amp; Family Services</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FIS codes"/>
      <sheetName val="Allocation Sheet"/>
      <sheetName val="Draw"/>
      <sheetName val="Mobilize"/>
      <sheetName val="Bill List-Formula"/>
      <sheetName val="Expenditure"/>
      <sheetName val="entry FA"/>
      <sheetName val="WIOA CCMEP"/>
      <sheetName val="TANF CCMEP"/>
      <sheetName val="Shard or RMSacc"/>
      <sheetName val="Cash on Hand"/>
      <sheetName val="Omni Circ Cont Descrip"/>
      <sheetName val="Prog Inc-Stand In"/>
      <sheetName val="One-Stop"/>
      <sheetName val="entry"/>
    </sheetNames>
    <sheetDataSet>
      <sheetData sheetId="0"/>
      <sheetData sheetId="1"/>
      <sheetData sheetId="2"/>
      <sheetData sheetId="3"/>
      <sheetData sheetId="4">
        <row r="1">
          <cell r="B1" t="str">
            <v xml:space="preserve">                   Fiscal Agent</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C664-F8C0-49A5-967B-11F7E4FE2DE9}">
  <dimension ref="B3:D18"/>
  <sheetViews>
    <sheetView tabSelected="1" workbookViewId="0">
      <selection activeCell="G5" sqref="G5"/>
    </sheetView>
  </sheetViews>
  <sheetFormatPr defaultRowHeight="15" x14ac:dyDescent="0.25"/>
  <cols>
    <col min="2" max="2" width="12.28515625" bestFit="1" customWidth="1"/>
  </cols>
  <sheetData>
    <row r="3" spans="2:4" x14ac:dyDescent="0.25">
      <c r="B3" s="50" t="s">
        <v>52</v>
      </c>
      <c r="D3" t="s">
        <v>60</v>
      </c>
    </row>
    <row r="5" spans="2:4" x14ac:dyDescent="0.25">
      <c r="B5" s="50" t="s">
        <v>53</v>
      </c>
    </row>
    <row r="6" spans="2:4" x14ac:dyDescent="0.25">
      <c r="B6" t="s">
        <v>54</v>
      </c>
    </row>
    <row r="7" spans="2:4" x14ac:dyDescent="0.25">
      <c r="B7" t="s">
        <v>55</v>
      </c>
    </row>
    <row r="9" spans="2:4" x14ac:dyDescent="0.25">
      <c r="B9" t="s">
        <v>56</v>
      </c>
    </row>
    <row r="10" spans="2:4" x14ac:dyDescent="0.25">
      <c r="B10" t="s">
        <v>57</v>
      </c>
    </row>
    <row r="13" spans="2:4" x14ac:dyDescent="0.25">
      <c r="B13" s="50" t="s">
        <v>58</v>
      </c>
    </row>
    <row r="14" spans="2:4" x14ac:dyDescent="0.25">
      <c r="B14" t="s">
        <v>59</v>
      </c>
    </row>
    <row r="15" spans="2:4" x14ac:dyDescent="0.25">
      <c r="B15" s="16">
        <v>-212714.34</v>
      </c>
      <c r="C15" t="s">
        <v>54</v>
      </c>
    </row>
    <row r="16" spans="2:4" x14ac:dyDescent="0.25">
      <c r="B16" s="16">
        <v>-269032.63</v>
      </c>
      <c r="C16" t="s">
        <v>56</v>
      </c>
    </row>
    <row r="17" spans="2:2" ht="15.75" thickBot="1" x14ac:dyDescent="0.3">
      <c r="B17" s="48">
        <f>SUM(B15:B16)</f>
        <v>-481746.97</v>
      </c>
    </row>
    <row r="18" spans="2:2" ht="15.75" thickTop="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3CFD7-8672-478C-A62B-7E3917D38DC8}">
  <sheetPr>
    <pageSetUpPr fitToPage="1"/>
  </sheetPr>
  <dimension ref="A1:Q60"/>
  <sheetViews>
    <sheetView workbookViewId="0">
      <selection activeCell="A51" sqref="A51"/>
    </sheetView>
  </sheetViews>
  <sheetFormatPr defaultRowHeight="15" x14ac:dyDescent="0.25"/>
  <cols>
    <col min="1" max="1" width="37.85546875" customWidth="1"/>
    <col min="2" max="2" width="13.85546875" customWidth="1"/>
    <col min="3" max="7" width="12.42578125" customWidth="1"/>
    <col min="8" max="12" width="12.42578125" hidden="1" customWidth="1"/>
    <col min="13" max="13" width="12.42578125" customWidth="1"/>
    <col min="14" max="14" width="15.42578125" customWidth="1"/>
    <col min="16" max="16" width="10.5703125" bestFit="1" customWidth="1"/>
    <col min="260" max="260" width="34.42578125" customWidth="1"/>
    <col min="261" max="261" width="13.85546875" customWidth="1"/>
    <col min="262" max="262" width="13.5703125" customWidth="1"/>
    <col min="263" max="263" width="14" customWidth="1"/>
    <col min="264" max="264" width="13" customWidth="1"/>
    <col min="265" max="265" width="22" customWidth="1"/>
    <col min="266" max="266" width="12.5703125" customWidth="1"/>
    <col min="267" max="267" width="11.7109375" customWidth="1"/>
    <col min="268" max="268" width="13.28515625" bestFit="1" customWidth="1"/>
    <col min="269" max="269" width="10.7109375" customWidth="1"/>
    <col min="270" max="270" width="15.42578125" customWidth="1"/>
    <col min="516" max="516" width="34.42578125" customWidth="1"/>
    <col min="517" max="517" width="13.85546875" customWidth="1"/>
    <col min="518" max="518" width="13.5703125" customWidth="1"/>
    <col min="519" max="519" width="14" customWidth="1"/>
    <col min="520" max="520" width="13" customWidth="1"/>
    <col min="521" max="521" width="22" customWidth="1"/>
    <col min="522" max="522" width="12.5703125" customWidth="1"/>
    <col min="523" max="523" width="11.7109375" customWidth="1"/>
    <col min="524" max="524" width="13.28515625" bestFit="1" customWidth="1"/>
    <col min="525" max="525" width="10.7109375" customWidth="1"/>
    <col min="526" max="526" width="15.42578125" customWidth="1"/>
    <col min="772" max="772" width="34.42578125" customWidth="1"/>
    <col min="773" max="773" width="13.85546875" customWidth="1"/>
    <col min="774" max="774" width="13.5703125" customWidth="1"/>
    <col min="775" max="775" width="14" customWidth="1"/>
    <col min="776" max="776" width="13" customWidth="1"/>
    <col min="777" max="777" width="22" customWidth="1"/>
    <col min="778" max="778" width="12.5703125" customWidth="1"/>
    <col min="779" max="779" width="11.7109375" customWidth="1"/>
    <col min="780" max="780" width="13.28515625" bestFit="1" customWidth="1"/>
    <col min="781" max="781" width="10.7109375" customWidth="1"/>
    <col min="782" max="782" width="15.42578125" customWidth="1"/>
    <col min="1028" max="1028" width="34.42578125" customWidth="1"/>
    <col min="1029" max="1029" width="13.85546875" customWidth="1"/>
    <col min="1030" max="1030" width="13.5703125" customWidth="1"/>
    <col min="1031" max="1031" width="14" customWidth="1"/>
    <col min="1032" max="1032" width="13" customWidth="1"/>
    <col min="1033" max="1033" width="22" customWidth="1"/>
    <col min="1034" max="1034" width="12.5703125" customWidth="1"/>
    <col min="1035" max="1035" width="11.7109375" customWidth="1"/>
    <col min="1036" max="1036" width="13.28515625" bestFit="1" customWidth="1"/>
    <col min="1037" max="1037" width="10.7109375" customWidth="1"/>
    <col min="1038" max="1038" width="15.42578125" customWidth="1"/>
    <col min="1284" max="1284" width="34.42578125" customWidth="1"/>
    <col min="1285" max="1285" width="13.85546875" customWidth="1"/>
    <col min="1286" max="1286" width="13.5703125" customWidth="1"/>
    <col min="1287" max="1287" width="14" customWidth="1"/>
    <col min="1288" max="1288" width="13" customWidth="1"/>
    <col min="1289" max="1289" width="22" customWidth="1"/>
    <col min="1290" max="1290" width="12.5703125" customWidth="1"/>
    <col min="1291" max="1291" width="11.7109375" customWidth="1"/>
    <col min="1292" max="1292" width="13.28515625" bestFit="1" customWidth="1"/>
    <col min="1293" max="1293" width="10.7109375" customWidth="1"/>
    <col min="1294" max="1294" width="15.42578125" customWidth="1"/>
    <col min="1540" max="1540" width="34.42578125" customWidth="1"/>
    <col min="1541" max="1541" width="13.85546875" customWidth="1"/>
    <col min="1542" max="1542" width="13.5703125" customWidth="1"/>
    <col min="1543" max="1543" width="14" customWidth="1"/>
    <col min="1544" max="1544" width="13" customWidth="1"/>
    <col min="1545" max="1545" width="22" customWidth="1"/>
    <col min="1546" max="1546" width="12.5703125" customWidth="1"/>
    <col min="1547" max="1547" width="11.7109375" customWidth="1"/>
    <col min="1548" max="1548" width="13.28515625" bestFit="1" customWidth="1"/>
    <col min="1549" max="1549" width="10.7109375" customWidth="1"/>
    <col min="1550" max="1550" width="15.42578125" customWidth="1"/>
    <col min="1796" max="1796" width="34.42578125" customWidth="1"/>
    <col min="1797" max="1797" width="13.85546875" customWidth="1"/>
    <col min="1798" max="1798" width="13.5703125" customWidth="1"/>
    <col min="1799" max="1799" width="14" customWidth="1"/>
    <col min="1800" max="1800" width="13" customWidth="1"/>
    <col min="1801" max="1801" width="22" customWidth="1"/>
    <col min="1802" max="1802" width="12.5703125" customWidth="1"/>
    <col min="1803" max="1803" width="11.7109375" customWidth="1"/>
    <col min="1804" max="1804" width="13.28515625" bestFit="1" customWidth="1"/>
    <col min="1805" max="1805" width="10.7109375" customWidth="1"/>
    <col min="1806" max="1806" width="15.42578125" customWidth="1"/>
    <col min="2052" max="2052" width="34.42578125" customWidth="1"/>
    <col min="2053" max="2053" width="13.85546875" customWidth="1"/>
    <col min="2054" max="2054" width="13.5703125" customWidth="1"/>
    <col min="2055" max="2055" width="14" customWidth="1"/>
    <col min="2056" max="2056" width="13" customWidth="1"/>
    <col min="2057" max="2057" width="22" customWidth="1"/>
    <col min="2058" max="2058" width="12.5703125" customWidth="1"/>
    <col min="2059" max="2059" width="11.7109375" customWidth="1"/>
    <col min="2060" max="2060" width="13.28515625" bestFit="1" customWidth="1"/>
    <col min="2061" max="2061" width="10.7109375" customWidth="1"/>
    <col min="2062" max="2062" width="15.42578125" customWidth="1"/>
    <col min="2308" max="2308" width="34.42578125" customWidth="1"/>
    <col min="2309" max="2309" width="13.85546875" customWidth="1"/>
    <col min="2310" max="2310" width="13.5703125" customWidth="1"/>
    <col min="2311" max="2311" width="14" customWidth="1"/>
    <col min="2312" max="2312" width="13" customWidth="1"/>
    <col min="2313" max="2313" width="22" customWidth="1"/>
    <col min="2314" max="2314" width="12.5703125" customWidth="1"/>
    <col min="2315" max="2315" width="11.7109375" customWidth="1"/>
    <col min="2316" max="2316" width="13.28515625" bestFit="1" customWidth="1"/>
    <col min="2317" max="2317" width="10.7109375" customWidth="1"/>
    <col min="2318" max="2318" width="15.42578125" customWidth="1"/>
    <col min="2564" max="2564" width="34.42578125" customWidth="1"/>
    <col min="2565" max="2565" width="13.85546875" customWidth="1"/>
    <col min="2566" max="2566" width="13.5703125" customWidth="1"/>
    <col min="2567" max="2567" width="14" customWidth="1"/>
    <col min="2568" max="2568" width="13" customWidth="1"/>
    <col min="2569" max="2569" width="22" customWidth="1"/>
    <col min="2570" max="2570" width="12.5703125" customWidth="1"/>
    <col min="2571" max="2571" width="11.7109375" customWidth="1"/>
    <col min="2572" max="2572" width="13.28515625" bestFit="1" customWidth="1"/>
    <col min="2573" max="2573" width="10.7109375" customWidth="1"/>
    <col min="2574" max="2574" width="15.42578125" customWidth="1"/>
    <col min="2820" max="2820" width="34.42578125" customWidth="1"/>
    <col min="2821" max="2821" width="13.85546875" customWidth="1"/>
    <col min="2822" max="2822" width="13.5703125" customWidth="1"/>
    <col min="2823" max="2823" width="14" customWidth="1"/>
    <col min="2824" max="2824" width="13" customWidth="1"/>
    <col min="2825" max="2825" width="22" customWidth="1"/>
    <col min="2826" max="2826" width="12.5703125" customWidth="1"/>
    <col min="2827" max="2827" width="11.7109375" customWidth="1"/>
    <col min="2828" max="2828" width="13.28515625" bestFit="1" customWidth="1"/>
    <col min="2829" max="2829" width="10.7109375" customWidth="1"/>
    <col min="2830" max="2830" width="15.42578125" customWidth="1"/>
    <col min="3076" max="3076" width="34.42578125" customWidth="1"/>
    <col min="3077" max="3077" width="13.85546875" customWidth="1"/>
    <col min="3078" max="3078" width="13.5703125" customWidth="1"/>
    <col min="3079" max="3079" width="14" customWidth="1"/>
    <col min="3080" max="3080" width="13" customWidth="1"/>
    <col min="3081" max="3081" width="22" customWidth="1"/>
    <col min="3082" max="3082" width="12.5703125" customWidth="1"/>
    <col min="3083" max="3083" width="11.7109375" customWidth="1"/>
    <col min="3084" max="3084" width="13.28515625" bestFit="1" customWidth="1"/>
    <col min="3085" max="3085" width="10.7109375" customWidth="1"/>
    <col min="3086" max="3086" width="15.42578125" customWidth="1"/>
    <col min="3332" max="3332" width="34.42578125" customWidth="1"/>
    <col min="3333" max="3333" width="13.85546875" customWidth="1"/>
    <col min="3334" max="3334" width="13.5703125" customWidth="1"/>
    <col min="3335" max="3335" width="14" customWidth="1"/>
    <col min="3336" max="3336" width="13" customWidth="1"/>
    <col min="3337" max="3337" width="22" customWidth="1"/>
    <col min="3338" max="3338" width="12.5703125" customWidth="1"/>
    <col min="3339" max="3339" width="11.7109375" customWidth="1"/>
    <col min="3340" max="3340" width="13.28515625" bestFit="1" customWidth="1"/>
    <col min="3341" max="3341" width="10.7109375" customWidth="1"/>
    <col min="3342" max="3342" width="15.42578125" customWidth="1"/>
    <col min="3588" max="3588" width="34.42578125" customWidth="1"/>
    <col min="3589" max="3589" width="13.85546875" customWidth="1"/>
    <col min="3590" max="3590" width="13.5703125" customWidth="1"/>
    <col min="3591" max="3591" width="14" customWidth="1"/>
    <col min="3592" max="3592" width="13" customWidth="1"/>
    <col min="3593" max="3593" width="22" customWidth="1"/>
    <col min="3594" max="3594" width="12.5703125" customWidth="1"/>
    <col min="3595" max="3595" width="11.7109375" customWidth="1"/>
    <col min="3596" max="3596" width="13.28515625" bestFit="1" customWidth="1"/>
    <col min="3597" max="3597" width="10.7109375" customWidth="1"/>
    <col min="3598" max="3598" width="15.42578125" customWidth="1"/>
    <col min="3844" max="3844" width="34.42578125" customWidth="1"/>
    <col min="3845" max="3845" width="13.85546875" customWidth="1"/>
    <col min="3846" max="3846" width="13.5703125" customWidth="1"/>
    <col min="3847" max="3847" width="14" customWidth="1"/>
    <col min="3848" max="3848" width="13" customWidth="1"/>
    <col min="3849" max="3849" width="22" customWidth="1"/>
    <col min="3850" max="3850" width="12.5703125" customWidth="1"/>
    <col min="3851" max="3851" width="11.7109375" customWidth="1"/>
    <col min="3852" max="3852" width="13.28515625" bestFit="1" customWidth="1"/>
    <col min="3853" max="3853" width="10.7109375" customWidth="1"/>
    <col min="3854" max="3854" width="15.42578125" customWidth="1"/>
    <col min="4100" max="4100" width="34.42578125" customWidth="1"/>
    <col min="4101" max="4101" width="13.85546875" customWidth="1"/>
    <col min="4102" max="4102" width="13.5703125" customWidth="1"/>
    <col min="4103" max="4103" width="14" customWidth="1"/>
    <col min="4104" max="4104" width="13" customWidth="1"/>
    <col min="4105" max="4105" width="22" customWidth="1"/>
    <col min="4106" max="4106" width="12.5703125" customWidth="1"/>
    <col min="4107" max="4107" width="11.7109375" customWidth="1"/>
    <col min="4108" max="4108" width="13.28515625" bestFit="1" customWidth="1"/>
    <col min="4109" max="4109" width="10.7109375" customWidth="1"/>
    <col min="4110" max="4110" width="15.42578125" customWidth="1"/>
    <col min="4356" max="4356" width="34.42578125" customWidth="1"/>
    <col min="4357" max="4357" width="13.85546875" customWidth="1"/>
    <col min="4358" max="4358" width="13.5703125" customWidth="1"/>
    <col min="4359" max="4359" width="14" customWidth="1"/>
    <col min="4360" max="4360" width="13" customWidth="1"/>
    <col min="4361" max="4361" width="22" customWidth="1"/>
    <col min="4362" max="4362" width="12.5703125" customWidth="1"/>
    <col min="4363" max="4363" width="11.7109375" customWidth="1"/>
    <col min="4364" max="4364" width="13.28515625" bestFit="1" customWidth="1"/>
    <col min="4365" max="4365" width="10.7109375" customWidth="1"/>
    <col min="4366" max="4366" width="15.42578125" customWidth="1"/>
    <col min="4612" max="4612" width="34.42578125" customWidth="1"/>
    <col min="4613" max="4613" width="13.85546875" customWidth="1"/>
    <col min="4614" max="4614" width="13.5703125" customWidth="1"/>
    <col min="4615" max="4615" width="14" customWidth="1"/>
    <col min="4616" max="4616" width="13" customWidth="1"/>
    <col min="4617" max="4617" width="22" customWidth="1"/>
    <col min="4618" max="4618" width="12.5703125" customWidth="1"/>
    <col min="4619" max="4619" width="11.7109375" customWidth="1"/>
    <col min="4620" max="4620" width="13.28515625" bestFit="1" customWidth="1"/>
    <col min="4621" max="4621" width="10.7109375" customWidth="1"/>
    <col min="4622" max="4622" width="15.42578125" customWidth="1"/>
    <col min="4868" max="4868" width="34.42578125" customWidth="1"/>
    <col min="4869" max="4869" width="13.85546875" customWidth="1"/>
    <col min="4870" max="4870" width="13.5703125" customWidth="1"/>
    <col min="4871" max="4871" width="14" customWidth="1"/>
    <col min="4872" max="4872" width="13" customWidth="1"/>
    <col min="4873" max="4873" width="22" customWidth="1"/>
    <col min="4874" max="4874" width="12.5703125" customWidth="1"/>
    <col min="4875" max="4875" width="11.7109375" customWidth="1"/>
    <col min="4876" max="4876" width="13.28515625" bestFit="1" customWidth="1"/>
    <col min="4877" max="4877" width="10.7109375" customWidth="1"/>
    <col min="4878" max="4878" width="15.42578125" customWidth="1"/>
    <col min="5124" max="5124" width="34.42578125" customWidth="1"/>
    <col min="5125" max="5125" width="13.85546875" customWidth="1"/>
    <col min="5126" max="5126" width="13.5703125" customWidth="1"/>
    <col min="5127" max="5127" width="14" customWidth="1"/>
    <col min="5128" max="5128" width="13" customWidth="1"/>
    <col min="5129" max="5129" width="22" customWidth="1"/>
    <col min="5130" max="5130" width="12.5703125" customWidth="1"/>
    <col min="5131" max="5131" width="11.7109375" customWidth="1"/>
    <col min="5132" max="5132" width="13.28515625" bestFit="1" customWidth="1"/>
    <col min="5133" max="5133" width="10.7109375" customWidth="1"/>
    <col min="5134" max="5134" width="15.42578125" customWidth="1"/>
    <col min="5380" max="5380" width="34.42578125" customWidth="1"/>
    <col min="5381" max="5381" width="13.85546875" customWidth="1"/>
    <col min="5382" max="5382" width="13.5703125" customWidth="1"/>
    <col min="5383" max="5383" width="14" customWidth="1"/>
    <col min="5384" max="5384" width="13" customWidth="1"/>
    <col min="5385" max="5385" width="22" customWidth="1"/>
    <col min="5386" max="5386" width="12.5703125" customWidth="1"/>
    <col min="5387" max="5387" width="11.7109375" customWidth="1"/>
    <col min="5388" max="5388" width="13.28515625" bestFit="1" customWidth="1"/>
    <col min="5389" max="5389" width="10.7109375" customWidth="1"/>
    <col min="5390" max="5390" width="15.42578125" customWidth="1"/>
    <col min="5636" max="5636" width="34.42578125" customWidth="1"/>
    <col min="5637" max="5637" width="13.85546875" customWidth="1"/>
    <col min="5638" max="5638" width="13.5703125" customWidth="1"/>
    <col min="5639" max="5639" width="14" customWidth="1"/>
    <col min="5640" max="5640" width="13" customWidth="1"/>
    <col min="5641" max="5641" width="22" customWidth="1"/>
    <col min="5642" max="5642" width="12.5703125" customWidth="1"/>
    <col min="5643" max="5643" width="11.7109375" customWidth="1"/>
    <col min="5644" max="5644" width="13.28515625" bestFit="1" customWidth="1"/>
    <col min="5645" max="5645" width="10.7109375" customWidth="1"/>
    <col min="5646" max="5646" width="15.42578125" customWidth="1"/>
    <col min="5892" max="5892" width="34.42578125" customWidth="1"/>
    <col min="5893" max="5893" width="13.85546875" customWidth="1"/>
    <col min="5894" max="5894" width="13.5703125" customWidth="1"/>
    <col min="5895" max="5895" width="14" customWidth="1"/>
    <col min="5896" max="5896" width="13" customWidth="1"/>
    <col min="5897" max="5897" width="22" customWidth="1"/>
    <col min="5898" max="5898" width="12.5703125" customWidth="1"/>
    <col min="5899" max="5899" width="11.7109375" customWidth="1"/>
    <col min="5900" max="5900" width="13.28515625" bestFit="1" customWidth="1"/>
    <col min="5901" max="5901" width="10.7109375" customWidth="1"/>
    <col min="5902" max="5902" width="15.42578125" customWidth="1"/>
    <col min="6148" max="6148" width="34.42578125" customWidth="1"/>
    <col min="6149" max="6149" width="13.85546875" customWidth="1"/>
    <col min="6150" max="6150" width="13.5703125" customWidth="1"/>
    <col min="6151" max="6151" width="14" customWidth="1"/>
    <col min="6152" max="6152" width="13" customWidth="1"/>
    <col min="6153" max="6153" width="22" customWidth="1"/>
    <col min="6154" max="6154" width="12.5703125" customWidth="1"/>
    <col min="6155" max="6155" width="11.7109375" customWidth="1"/>
    <col min="6156" max="6156" width="13.28515625" bestFit="1" customWidth="1"/>
    <col min="6157" max="6157" width="10.7109375" customWidth="1"/>
    <col min="6158" max="6158" width="15.42578125" customWidth="1"/>
    <col min="6404" max="6404" width="34.42578125" customWidth="1"/>
    <col min="6405" max="6405" width="13.85546875" customWidth="1"/>
    <col min="6406" max="6406" width="13.5703125" customWidth="1"/>
    <col min="6407" max="6407" width="14" customWidth="1"/>
    <col min="6408" max="6408" width="13" customWidth="1"/>
    <col min="6409" max="6409" width="22" customWidth="1"/>
    <col min="6410" max="6410" width="12.5703125" customWidth="1"/>
    <col min="6411" max="6411" width="11.7109375" customWidth="1"/>
    <col min="6412" max="6412" width="13.28515625" bestFit="1" customWidth="1"/>
    <col min="6413" max="6413" width="10.7109375" customWidth="1"/>
    <col min="6414" max="6414" width="15.42578125" customWidth="1"/>
    <col min="6660" max="6660" width="34.42578125" customWidth="1"/>
    <col min="6661" max="6661" width="13.85546875" customWidth="1"/>
    <col min="6662" max="6662" width="13.5703125" customWidth="1"/>
    <col min="6663" max="6663" width="14" customWidth="1"/>
    <col min="6664" max="6664" width="13" customWidth="1"/>
    <col min="6665" max="6665" width="22" customWidth="1"/>
    <col min="6666" max="6666" width="12.5703125" customWidth="1"/>
    <col min="6667" max="6667" width="11.7109375" customWidth="1"/>
    <col min="6668" max="6668" width="13.28515625" bestFit="1" customWidth="1"/>
    <col min="6669" max="6669" width="10.7109375" customWidth="1"/>
    <col min="6670" max="6670" width="15.42578125" customWidth="1"/>
    <col min="6916" max="6916" width="34.42578125" customWidth="1"/>
    <col min="6917" max="6917" width="13.85546875" customWidth="1"/>
    <col min="6918" max="6918" width="13.5703125" customWidth="1"/>
    <col min="6919" max="6919" width="14" customWidth="1"/>
    <col min="6920" max="6920" width="13" customWidth="1"/>
    <col min="6921" max="6921" width="22" customWidth="1"/>
    <col min="6922" max="6922" width="12.5703125" customWidth="1"/>
    <col min="6923" max="6923" width="11.7109375" customWidth="1"/>
    <col min="6924" max="6924" width="13.28515625" bestFit="1" customWidth="1"/>
    <col min="6925" max="6925" width="10.7109375" customWidth="1"/>
    <col min="6926" max="6926" width="15.42578125" customWidth="1"/>
    <col min="7172" max="7172" width="34.42578125" customWidth="1"/>
    <col min="7173" max="7173" width="13.85546875" customWidth="1"/>
    <col min="7174" max="7174" width="13.5703125" customWidth="1"/>
    <col min="7175" max="7175" width="14" customWidth="1"/>
    <col min="7176" max="7176" width="13" customWidth="1"/>
    <col min="7177" max="7177" width="22" customWidth="1"/>
    <col min="7178" max="7178" width="12.5703125" customWidth="1"/>
    <col min="7179" max="7179" width="11.7109375" customWidth="1"/>
    <col min="7180" max="7180" width="13.28515625" bestFit="1" customWidth="1"/>
    <col min="7181" max="7181" width="10.7109375" customWidth="1"/>
    <col min="7182" max="7182" width="15.42578125" customWidth="1"/>
    <col min="7428" max="7428" width="34.42578125" customWidth="1"/>
    <col min="7429" max="7429" width="13.85546875" customWidth="1"/>
    <col min="7430" max="7430" width="13.5703125" customWidth="1"/>
    <col min="7431" max="7431" width="14" customWidth="1"/>
    <col min="7432" max="7432" width="13" customWidth="1"/>
    <col min="7433" max="7433" width="22" customWidth="1"/>
    <col min="7434" max="7434" width="12.5703125" customWidth="1"/>
    <col min="7435" max="7435" width="11.7109375" customWidth="1"/>
    <col min="7436" max="7436" width="13.28515625" bestFit="1" customWidth="1"/>
    <col min="7437" max="7437" width="10.7109375" customWidth="1"/>
    <col min="7438" max="7438" width="15.42578125" customWidth="1"/>
    <col min="7684" max="7684" width="34.42578125" customWidth="1"/>
    <col min="7685" max="7685" width="13.85546875" customWidth="1"/>
    <col min="7686" max="7686" width="13.5703125" customWidth="1"/>
    <col min="7687" max="7687" width="14" customWidth="1"/>
    <col min="7688" max="7688" width="13" customWidth="1"/>
    <col min="7689" max="7689" width="22" customWidth="1"/>
    <col min="7690" max="7690" width="12.5703125" customWidth="1"/>
    <col min="7691" max="7691" width="11.7109375" customWidth="1"/>
    <col min="7692" max="7692" width="13.28515625" bestFit="1" customWidth="1"/>
    <col min="7693" max="7693" width="10.7109375" customWidth="1"/>
    <col min="7694" max="7694" width="15.42578125" customWidth="1"/>
    <col min="7940" max="7940" width="34.42578125" customWidth="1"/>
    <col min="7941" max="7941" width="13.85546875" customWidth="1"/>
    <col min="7942" max="7942" width="13.5703125" customWidth="1"/>
    <col min="7943" max="7943" width="14" customWidth="1"/>
    <col min="7944" max="7944" width="13" customWidth="1"/>
    <col min="7945" max="7945" width="22" customWidth="1"/>
    <col min="7946" max="7946" width="12.5703125" customWidth="1"/>
    <col min="7947" max="7947" width="11.7109375" customWidth="1"/>
    <col min="7948" max="7948" width="13.28515625" bestFit="1" customWidth="1"/>
    <col min="7949" max="7949" width="10.7109375" customWidth="1"/>
    <col min="7950" max="7950" width="15.42578125" customWidth="1"/>
    <col min="8196" max="8196" width="34.42578125" customWidth="1"/>
    <col min="8197" max="8197" width="13.85546875" customWidth="1"/>
    <col min="8198" max="8198" width="13.5703125" customWidth="1"/>
    <col min="8199" max="8199" width="14" customWidth="1"/>
    <col min="8200" max="8200" width="13" customWidth="1"/>
    <col min="8201" max="8201" width="22" customWidth="1"/>
    <col min="8202" max="8202" width="12.5703125" customWidth="1"/>
    <col min="8203" max="8203" width="11.7109375" customWidth="1"/>
    <col min="8204" max="8204" width="13.28515625" bestFit="1" customWidth="1"/>
    <col min="8205" max="8205" width="10.7109375" customWidth="1"/>
    <col min="8206" max="8206" width="15.42578125" customWidth="1"/>
    <col min="8452" max="8452" width="34.42578125" customWidth="1"/>
    <col min="8453" max="8453" width="13.85546875" customWidth="1"/>
    <col min="8454" max="8454" width="13.5703125" customWidth="1"/>
    <col min="8455" max="8455" width="14" customWidth="1"/>
    <col min="8456" max="8456" width="13" customWidth="1"/>
    <col min="8457" max="8457" width="22" customWidth="1"/>
    <col min="8458" max="8458" width="12.5703125" customWidth="1"/>
    <col min="8459" max="8459" width="11.7109375" customWidth="1"/>
    <col min="8460" max="8460" width="13.28515625" bestFit="1" customWidth="1"/>
    <col min="8461" max="8461" width="10.7109375" customWidth="1"/>
    <col min="8462" max="8462" width="15.42578125" customWidth="1"/>
    <col min="8708" max="8708" width="34.42578125" customWidth="1"/>
    <col min="8709" max="8709" width="13.85546875" customWidth="1"/>
    <col min="8710" max="8710" width="13.5703125" customWidth="1"/>
    <col min="8711" max="8711" width="14" customWidth="1"/>
    <col min="8712" max="8712" width="13" customWidth="1"/>
    <col min="8713" max="8713" width="22" customWidth="1"/>
    <col min="8714" max="8714" width="12.5703125" customWidth="1"/>
    <col min="8715" max="8715" width="11.7109375" customWidth="1"/>
    <col min="8716" max="8716" width="13.28515625" bestFit="1" customWidth="1"/>
    <col min="8717" max="8717" width="10.7109375" customWidth="1"/>
    <col min="8718" max="8718" width="15.42578125" customWidth="1"/>
    <col min="8964" max="8964" width="34.42578125" customWidth="1"/>
    <col min="8965" max="8965" width="13.85546875" customWidth="1"/>
    <col min="8966" max="8966" width="13.5703125" customWidth="1"/>
    <col min="8967" max="8967" width="14" customWidth="1"/>
    <col min="8968" max="8968" width="13" customWidth="1"/>
    <col min="8969" max="8969" width="22" customWidth="1"/>
    <col min="8970" max="8970" width="12.5703125" customWidth="1"/>
    <col min="8971" max="8971" width="11.7109375" customWidth="1"/>
    <col min="8972" max="8972" width="13.28515625" bestFit="1" customWidth="1"/>
    <col min="8973" max="8973" width="10.7109375" customWidth="1"/>
    <col min="8974" max="8974" width="15.42578125" customWidth="1"/>
    <col min="9220" max="9220" width="34.42578125" customWidth="1"/>
    <col min="9221" max="9221" width="13.85546875" customWidth="1"/>
    <col min="9222" max="9222" width="13.5703125" customWidth="1"/>
    <col min="9223" max="9223" width="14" customWidth="1"/>
    <col min="9224" max="9224" width="13" customWidth="1"/>
    <col min="9225" max="9225" width="22" customWidth="1"/>
    <col min="9226" max="9226" width="12.5703125" customWidth="1"/>
    <col min="9227" max="9227" width="11.7109375" customWidth="1"/>
    <col min="9228" max="9228" width="13.28515625" bestFit="1" customWidth="1"/>
    <col min="9229" max="9229" width="10.7109375" customWidth="1"/>
    <col min="9230" max="9230" width="15.42578125" customWidth="1"/>
    <col min="9476" max="9476" width="34.42578125" customWidth="1"/>
    <col min="9477" max="9477" width="13.85546875" customWidth="1"/>
    <col min="9478" max="9478" width="13.5703125" customWidth="1"/>
    <col min="9479" max="9479" width="14" customWidth="1"/>
    <col min="9480" max="9480" width="13" customWidth="1"/>
    <col min="9481" max="9481" width="22" customWidth="1"/>
    <col min="9482" max="9482" width="12.5703125" customWidth="1"/>
    <col min="9483" max="9483" width="11.7109375" customWidth="1"/>
    <col min="9484" max="9484" width="13.28515625" bestFit="1" customWidth="1"/>
    <col min="9485" max="9485" width="10.7109375" customWidth="1"/>
    <col min="9486" max="9486" width="15.42578125" customWidth="1"/>
    <col min="9732" max="9732" width="34.42578125" customWidth="1"/>
    <col min="9733" max="9733" width="13.85546875" customWidth="1"/>
    <col min="9734" max="9734" width="13.5703125" customWidth="1"/>
    <col min="9735" max="9735" width="14" customWidth="1"/>
    <col min="9736" max="9736" width="13" customWidth="1"/>
    <col min="9737" max="9737" width="22" customWidth="1"/>
    <col min="9738" max="9738" width="12.5703125" customWidth="1"/>
    <col min="9739" max="9739" width="11.7109375" customWidth="1"/>
    <col min="9740" max="9740" width="13.28515625" bestFit="1" customWidth="1"/>
    <col min="9741" max="9741" width="10.7109375" customWidth="1"/>
    <col min="9742" max="9742" width="15.42578125" customWidth="1"/>
    <col min="9988" max="9988" width="34.42578125" customWidth="1"/>
    <col min="9989" max="9989" width="13.85546875" customWidth="1"/>
    <col min="9990" max="9990" width="13.5703125" customWidth="1"/>
    <col min="9991" max="9991" width="14" customWidth="1"/>
    <col min="9992" max="9992" width="13" customWidth="1"/>
    <col min="9993" max="9993" width="22" customWidth="1"/>
    <col min="9994" max="9994" width="12.5703125" customWidth="1"/>
    <col min="9995" max="9995" width="11.7109375" customWidth="1"/>
    <col min="9996" max="9996" width="13.28515625" bestFit="1" customWidth="1"/>
    <col min="9997" max="9997" width="10.7109375" customWidth="1"/>
    <col min="9998" max="9998" width="15.42578125" customWidth="1"/>
    <col min="10244" max="10244" width="34.42578125" customWidth="1"/>
    <col min="10245" max="10245" width="13.85546875" customWidth="1"/>
    <col min="10246" max="10246" width="13.5703125" customWidth="1"/>
    <col min="10247" max="10247" width="14" customWidth="1"/>
    <col min="10248" max="10248" width="13" customWidth="1"/>
    <col min="10249" max="10249" width="22" customWidth="1"/>
    <col min="10250" max="10250" width="12.5703125" customWidth="1"/>
    <col min="10251" max="10251" width="11.7109375" customWidth="1"/>
    <col min="10252" max="10252" width="13.28515625" bestFit="1" customWidth="1"/>
    <col min="10253" max="10253" width="10.7109375" customWidth="1"/>
    <col min="10254" max="10254" width="15.42578125" customWidth="1"/>
    <col min="10500" max="10500" width="34.42578125" customWidth="1"/>
    <col min="10501" max="10501" width="13.85546875" customWidth="1"/>
    <col min="10502" max="10502" width="13.5703125" customWidth="1"/>
    <col min="10503" max="10503" width="14" customWidth="1"/>
    <col min="10504" max="10504" width="13" customWidth="1"/>
    <col min="10505" max="10505" width="22" customWidth="1"/>
    <col min="10506" max="10506" width="12.5703125" customWidth="1"/>
    <col min="10507" max="10507" width="11.7109375" customWidth="1"/>
    <col min="10508" max="10508" width="13.28515625" bestFit="1" customWidth="1"/>
    <col min="10509" max="10509" width="10.7109375" customWidth="1"/>
    <col min="10510" max="10510" width="15.42578125" customWidth="1"/>
    <col min="10756" max="10756" width="34.42578125" customWidth="1"/>
    <col min="10757" max="10757" width="13.85546875" customWidth="1"/>
    <col min="10758" max="10758" width="13.5703125" customWidth="1"/>
    <col min="10759" max="10759" width="14" customWidth="1"/>
    <col min="10760" max="10760" width="13" customWidth="1"/>
    <col min="10761" max="10761" width="22" customWidth="1"/>
    <col min="10762" max="10762" width="12.5703125" customWidth="1"/>
    <col min="10763" max="10763" width="11.7109375" customWidth="1"/>
    <col min="10764" max="10764" width="13.28515625" bestFit="1" customWidth="1"/>
    <col min="10765" max="10765" width="10.7109375" customWidth="1"/>
    <col min="10766" max="10766" width="15.42578125" customWidth="1"/>
    <col min="11012" max="11012" width="34.42578125" customWidth="1"/>
    <col min="11013" max="11013" width="13.85546875" customWidth="1"/>
    <col min="11014" max="11014" width="13.5703125" customWidth="1"/>
    <col min="11015" max="11015" width="14" customWidth="1"/>
    <col min="11016" max="11016" width="13" customWidth="1"/>
    <col min="11017" max="11017" width="22" customWidth="1"/>
    <col min="11018" max="11018" width="12.5703125" customWidth="1"/>
    <col min="11019" max="11019" width="11.7109375" customWidth="1"/>
    <col min="11020" max="11020" width="13.28515625" bestFit="1" customWidth="1"/>
    <col min="11021" max="11021" width="10.7109375" customWidth="1"/>
    <col min="11022" max="11022" width="15.42578125" customWidth="1"/>
    <col min="11268" max="11268" width="34.42578125" customWidth="1"/>
    <col min="11269" max="11269" width="13.85546875" customWidth="1"/>
    <col min="11270" max="11270" width="13.5703125" customWidth="1"/>
    <col min="11271" max="11271" width="14" customWidth="1"/>
    <col min="11272" max="11272" width="13" customWidth="1"/>
    <col min="11273" max="11273" width="22" customWidth="1"/>
    <col min="11274" max="11274" width="12.5703125" customWidth="1"/>
    <col min="11275" max="11275" width="11.7109375" customWidth="1"/>
    <col min="11276" max="11276" width="13.28515625" bestFit="1" customWidth="1"/>
    <col min="11277" max="11277" width="10.7109375" customWidth="1"/>
    <col min="11278" max="11278" width="15.42578125" customWidth="1"/>
    <col min="11524" max="11524" width="34.42578125" customWidth="1"/>
    <col min="11525" max="11525" width="13.85546875" customWidth="1"/>
    <col min="11526" max="11526" width="13.5703125" customWidth="1"/>
    <col min="11527" max="11527" width="14" customWidth="1"/>
    <col min="11528" max="11528" width="13" customWidth="1"/>
    <col min="11529" max="11529" width="22" customWidth="1"/>
    <col min="11530" max="11530" width="12.5703125" customWidth="1"/>
    <col min="11531" max="11531" width="11.7109375" customWidth="1"/>
    <col min="11532" max="11532" width="13.28515625" bestFit="1" customWidth="1"/>
    <col min="11533" max="11533" width="10.7109375" customWidth="1"/>
    <col min="11534" max="11534" width="15.42578125" customWidth="1"/>
    <col min="11780" max="11780" width="34.42578125" customWidth="1"/>
    <col min="11781" max="11781" width="13.85546875" customWidth="1"/>
    <col min="11782" max="11782" width="13.5703125" customWidth="1"/>
    <col min="11783" max="11783" width="14" customWidth="1"/>
    <col min="11784" max="11784" width="13" customWidth="1"/>
    <col min="11785" max="11785" width="22" customWidth="1"/>
    <col min="11786" max="11786" width="12.5703125" customWidth="1"/>
    <col min="11787" max="11787" width="11.7109375" customWidth="1"/>
    <col min="11788" max="11788" width="13.28515625" bestFit="1" customWidth="1"/>
    <col min="11789" max="11789" width="10.7109375" customWidth="1"/>
    <col min="11790" max="11790" width="15.42578125" customWidth="1"/>
    <col min="12036" max="12036" width="34.42578125" customWidth="1"/>
    <col min="12037" max="12037" width="13.85546875" customWidth="1"/>
    <col min="12038" max="12038" width="13.5703125" customWidth="1"/>
    <col min="12039" max="12039" width="14" customWidth="1"/>
    <col min="12040" max="12040" width="13" customWidth="1"/>
    <col min="12041" max="12041" width="22" customWidth="1"/>
    <col min="12042" max="12042" width="12.5703125" customWidth="1"/>
    <col min="12043" max="12043" width="11.7109375" customWidth="1"/>
    <col min="12044" max="12044" width="13.28515625" bestFit="1" customWidth="1"/>
    <col min="12045" max="12045" width="10.7109375" customWidth="1"/>
    <col min="12046" max="12046" width="15.42578125" customWidth="1"/>
    <col min="12292" max="12292" width="34.42578125" customWidth="1"/>
    <col min="12293" max="12293" width="13.85546875" customWidth="1"/>
    <col min="12294" max="12294" width="13.5703125" customWidth="1"/>
    <col min="12295" max="12295" width="14" customWidth="1"/>
    <col min="12296" max="12296" width="13" customWidth="1"/>
    <col min="12297" max="12297" width="22" customWidth="1"/>
    <col min="12298" max="12298" width="12.5703125" customWidth="1"/>
    <col min="12299" max="12299" width="11.7109375" customWidth="1"/>
    <col min="12300" max="12300" width="13.28515625" bestFit="1" customWidth="1"/>
    <col min="12301" max="12301" width="10.7109375" customWidth="1"/>
    <col min="12302" max="12302" width="15.42578125" customWidth="1"/>
    <col min="12548" max="12548" width="34.42578125" customWidth="1"/>
    <col min="12549" max="12549" width="13.85546875" customWidth="1"/>
    <col min="12550" max="12550" width="13.5703125" customWidth="1"/>
    <col min="12551" max="12551" width="14" customWidth="1"/>
    <col min="12552" max="12552" width="13" customWidth="1"/>
    <col min="12553" max="12553" width="22" customWidth="1"/>
    <col min="12554" max="12554" width="12.5703125" customWidth="1"/>
    <col min="12555" max="12555" width="11.7109375" customWidth="1"/>
    <col min="12556" max="12556" width="13.28515625" bestFit="1" customWidth="1"/>
    <col min="12557" max="12557" width="10.7109375" customWidth="1"/>
    <col min="12558" max="12558" width="15.42578125" customWidth="1"/>
    <col min="12804" max="12804" width="34.42578125" customWidth="1"/>
    <col min="12805" max="12805" width="13.85546875" customWidth="1"/>
    <col min="12806" max="12806" width="13.5703125" customWidth="1"/>
    <col min="12807" max="12807" width="14" customWidth="1"/>
    <col min="12808" max="12808" width="13" customWidth="1"/>
    <col min="12809" max="12809" width="22" customWidth="1"/>
    <col min="12810" max="12810" width="12.5703125" customWidth="1"/>
    <col min="12811" max="12811" width="11.7109375" customWidth="1"/>
    <col min="12812" max="12812" width="13.28515625" bestFit="1" customWidth="1"/>
    <col min="12813" max="12813" width="10.7109375" customWidth="1"/>
    <col min="12814" max="12814" width="15.42578125" customWidth="1"/>
    <col min="13060" max="13060" width="34.42578125" customWidth="1"/>
    <col min="13061" max="13061" width="13.85546875" customWidth="1"/>
    <col min="13062" max="13062" width="13.5703125" customWidth="1"/>
    <col min="13063" max="13063" width="14" customWidth="1"/>
    <col min="13064" max="13064" width="13" customWidth="1"/>
    <col min="13065" max="13065" width="22" customWidth="1"/>
    <col min="13066" max="13066" width="12.5703125" customWidth="1"/>
    <col min="13067" max="13067" width="11.7109375" customWidth="1"/>
    <col min="13068" max="13068" width="13.28515625" bestFit="1" customWidth="1"/>
    <col min="13069" max="13069" width="10.7109375" customWidth="1"/>
    <col min="13070" max="13070" width="15.42578125" customWidth="1"/>
    <col min="13316" max="13316" width="34.42578125" customWidth="1"/>
    <col min="13317" max="13317" width="13.85546875" customWidth="1"/>
    <col min="13318" max="13318" width="13.5703125" customWidth="1"/>
    <col min="13319" max="13319" width="14" customWidth="1"/>
    <col min="13320" max="13320" width="13" customWidth="1"/>
    <col min="13321" max="13321" width="22" customWidth="1"/>
    <col min="13322" max="13322" width="12.5703125" customWidth="1"/>
    <col min="13323" max="13323" width="11.7109375" customWidth="1"/>
    <col min="13324" max="13324" width="13.28515625" bestFit="1" customWidth="1"/>
    <col min="13325" max="13325" width="10.7109375" customWidth="1"/>
    <col min="13326" max="13326" width="15.42578125" customWidth="1"/>
    <col min="13572" max="13572" width="34.42578125" customWidth="1"/>
    <col min="13573" max="13573" width="13.85546875" customWidth="1"/>
    <col min="13574" max="13574" width="13.5703125" customWidth="1"/>
    <col min="13575" max="13575" width="14" customWidth="1"/>
    <col min="13576" max="13576" width="13" customWidth="1"/>
    <col min="13577" max="13577" width="22" customWidth="1"/>
    <col min="13578" max="13578" width="12.5703125" customWidth="1"/>
    <col min="13579" max="13579" width="11.7109375" customWidth="1"/>
    <col min="13580" max="13580" width="13.28515625" bestFit="1" customWidth="1"/>
    <col min="13581" max="13581" width="10.7109375" customWidth="1"/>
    <col min="13582" max="13582" width="15.42578125" customWidth="1"/>
    <col min="13828" max="13828" width="34.42578125" customWidth="1"/>
    <col min="13829" max="13829" width="13.85546875" customWidth="1"/>
    <col min="13830" max="13830" width="13.5703125" customWidth="1"/>
    <col min="13831" max="13831" width="14" customWidth="1"/>
    <col min="13832" max="13832" width="13" customWidth="1"/>
    <col min="13833" max="13833" width="22" customWidth="1"/>
    <col min="13834" max="13834" width="12.5703125" customWidth="1"/>
    <col min="13835" max="13835" width="11.7109375" customWidth="1"/>
    <col min="13836" max="13836" width="13.28515625" bestFit="1" customWidth="1"/>
    <col min="13837" max="13837" width="10.7109375" customWidth="1"/>
    <col min="13838" max="13838" width="15.42578125" customWidth="1"/>
    <col min="14084" max="14084" width="34.42578125" customWidth="1"/>
    <col min="14085" max="14085" width="13.85546875" customWidth="1"/>
    <col min="14086" max="14086" width="13.5703125" customWidth="1"/>
    <col min="14087" max="14087" width="14" customWidth="1"/>
    <col min="14088" max="14088" width="13" customWidth="1"/>
    <col min="14089" max="14089" width="22" customWidth="1"/>
    <col min="14090" max="14090" width="12.5703125" customWidth="1"/>
    <col min="14091" max="14091" width="11.7109375" customWidth="1"/>
    <col min="14092" max="14092" width="13.28515625" bestFit="1" customWidth="1"/>
    <col min="14093" max="14093" width="10.7109375" customWidth="1"/>
    <col min="14094" max="14094" width="15.42578125" customWidth="1"/>
    <col min="14340" max="14340" width="34.42578125" customWidth="1"/>
    <col min="14341" max="14341" width="13.85546875" customWidth="1"/>
    <col min="14342" max="14342" width="13.5703125" customWidth="1"/>
    <col min="14343" max="14343" width="14" customWidth="1"/>
    <col min="14344" max="14344" width="13" customWidth="1"/>
    <col min="14345" max="14345" width="22" customWidth="1"/>
    <col min="14346" max="14346" width="12.5703125" customWidth="1"/>
    <col min="14347" max="14347" width="11.7109375" customWidth="1"/>
    <col min="14348" max="14348" width="13.28515625" bestFit="1" customWidth="1"/>
    <col min="14349" max="14349" width="10.7109375" customWidth="1"/>
    <col min="14350" max="14350" width="15.42578125" customWidth="1"/>
    <col min="14596" max="14596" width="34.42578125" customWidth="1"/>
    <col min="14597" max="14597" width="13.85546875" customWidth="1"/>
    <col min="14598" max="14598" width="13.5703125" customWidth="1"/>
    <col min="14599" max="14599" width="14" customWidth="1"/>
    <col min="14600" max="14600" width="13" customWidth="1"/>
    <col min="14601" max="14601" width="22" customWidth="1"/>
    <col min="14602" max="14602" width="12.5703125" customWidth="1"/>
    <col min="14603" max="14603" width="11.7109375" customWidth="1"/>
    <col min="14604" max="14604" width="13.28515625" bestFit="1" customWidth="1"/>
    <col min="14605" max="14605" width="10.7109375" customWidth="1"/>
    <col min="14606" max="14606" width="15.42578125" customWidth="1"/>
    <col min="14852" max="14852" width="34.42578125" customWidth="1"/>
    <col min="14853" max="14853" width="13.85546875" customWidth="1"/>
    <col min="14854" max="14854" width="13.5703125" customWidth="1"/>
    <col min="14855" max="14855" width="14" customWidth="1"/>
    <col min="14856" max="14856" width="13" customWidth="1"/>
    <col min="14857" max="14857" width="22" customWidth="1"/>
    <col min="14858" max="14858" width="12.5703125" customWidth="1"/>
    <col min="14859" max="14859" width="11.7109375" customWidth="1"/>
    <col min="14860" max="14860" width="13.28515625" bestFit="1" customWidth="1"/>
    <col min="14861" max="14861" width="10.7109375" customWidth="1"/>
    <col min="14862" max="14862" width="15.42578125" customWidth="1"/>
    <col min="15108" max="15108" width="34.42578125" customWidth="1"/>
    <col min="15109" max="15109" width="13.85546875" customWidth="1"/>
    <col min="15110" max="15110" width="13.5703125" customWidth="1"/>
    <col min="15111" max="15111" width="14" customWidth="1"/>
    <col min="15112" max="15112" width="13" customWidth="1"/>
    <col min="15113" max="15113" width="22" customWidth="1"/>
    <col min="15114" max="15114" width="12.5703125" customWidth="1"/>
    <col min="15115" max="15115" width="11.7109375" customWidth="1"/>
    <col min="15116" max="15116" width="13.28515625" bestFit="1" customWidth="1"/>
    <col min="15117" max="15117" width="10.7109375" customWidth="1"/>
    <col min="15118" max="15118" width="15.42578125" customWidth="1"/>
    <col min="15364" max="15364" width="34.42578125" customWidth="1"/>
    <col min="15365" max="15365" width="13.85546875" customWidth="1"/>
    <col min="15366" max="15366" width="13.5703125" customWidth="1"/>
    <col min="15367" max="15367" width="14" customWidth="1"/>
    <col min="15368" max="15368" width="13" customWidth="1"/>
    <col min="15369" max="15369" width="22" customWidth="1"/>
    <col min="15370" max="15370" width="12.5703125" customWidth="1"/>
    <col min="15371" max="15371" width="11.7109375" customWidth="1"/>
    <col min="15372" max="15372" width="13.28515625" bestFit="1" customWidth="1"/>
    <col min="15373" max="15373" width="10.7109375" customWidth="1"/>
    <col min="15374" max="15374" width="15.42578125" customWidth="1"/>
    <col min="15620" max="15620" width="34.42578125" customWidth="1"/>
    <col min="15621" max="15621" width="13.85546875" customWidth="1"/>
    <col min="15622" max="15622" width="13.5703125" customWidth="1"/>
    <col min="15623" max="15623" width="14" customWidth="1"/>
    <col min="15624" max="15624" width="13" customWidth="1"/>
    <col min="15625" max="15625" width="22" customWidth="1"/>
    <col min="15626" max="15626" width="12.5703125" customWidth="1"/>
    <col min="15627" max="15627" width="11.7109375" customWidth="1"/>
    <col min="15628" max="15628" width="13.28515625" bestFit="1" customWidth="1"/>
    <col min="15629" max="15629" width="10.7109375" customWidth="1"/>
    <col min="15630" max="15630" width="15.42578125" customWidth="1"/>
    <col min="15876" max="15876" width="34.42578125" customWidth="1"/>
    <col min="15877" max="15877" width="13.85546875" customWidth="1"/>
    <col min="15878" max="15878" width="13.5703125" customWidth="1"/>
    <col min="15879" max="15879" width="14" customWidth="1"/>
    <col min="15880" max="15880" width="13" customWidth="1"/>
    <col min="15881" max="15881" width="22" customWidth="1"/>
    <col min="15882" max="15882" width="12.5703125" customWidth="1"/>
    <col min="15883" max="15883" width="11.7109375" customWidth="1"/>
    <col min="15884" max="15884" width="13.28515625" bestFit="1" customWidth="1"/>
    <col min="15885" max="15885" width="10.7109375" customWidth="1"/>
    <col min="15886" max="15886" width="15.42578125" customWidth="1"/>
    <col min="16132" max="16132" width="34.42578125" customWidth="1"/>
    <col min="16133" max="16133" width="13.85546875" customWidth="1"/>
    <col min="16134" max="16134" width="13.5703125" customWidth="1"/>
    <col min="16135" max="16135" width="14" customWidth="1"/>
    <col min="16136" max="16136" width="13" customWidth="1"/>
    <col min="16137" max="16137" width="22" customWidth="1"/>
    <col min="16138" max="16138" width="12.5703125" customWidth="1"/>
    <col min="16139" max="16139" width="11.7109375" customWidth="1"/>
    <col min="16140" max="16140" width="13.28515625" bestFit="1" customWidth="1"/>
    <col min="16141" max="16141" width="10.7109375" customWidth="1"/>
    <col min="16142" max="16142" width="15.42578125" customWidth="1"/>
  </cols>
  <sheetData>
    <row r="1" spans="1:17" x14ac:dyDescent="0.25">
      <c r="A1" s="51" t="s">
        <v>0</v>
      </c>
      <c r="B1" s="51"/>
      <c r="C1" s="51"/>
      <c r="D1" s="51"/>
      <c r="E1" s="51"/>
      <c r="F1" s="51"/>
      <c r="G1" s="51"/>
      <c r="H1" s="51"/>
      <c r="I1" s="51"/>
      <c r="J1" s="51"/>
      <c r="K1" s="51"/>
      <c r="L1" s="51"/>
      <c r="M1" s="51"/>
      <c r="N1" s="51"/>
      <c r="O1" s="1"/>
      <c r="P1" s="1"/>
      <c r="Q1" s="1"/>
    </row>
    <row r="2" spans="1:17" x14ac:dyDescent="0.25">
      <c r="A2" s="51" t="str">
        <f>[2]Draw!B1</f>
        <v>Belmont County Department of Job &amp; Family Services</v>
      </c>
      <c r="B2" s="51"/>
      <c r="C2" s="51"/>
      <c r="D2" s="51"/>
      <c r="E2" s="51"/>
      <c r="F2" s="51"/>
      <c r="G2" s="51"/>
      <c r="H2" s="51"/>
      <c r="I2" s="51"/>
      <c r="J2" s="51"/>
      <c r="K2" s="51"/>
      <c r="L2" s="51"/>
      <c r="M2" s="51"/>
      <c r="N2" s="51"/>
      <c r="O2" s="1"/>
      <c r="P2" s="1"/>
      <c r="Q2" s="1"/>
    </row>
    <row r="3" spans="1:17" x14ac:dyDescent="0.25">
      <c r="A3" s="2" t="str">
        <f>HYPERLINK("#'Index'!A1","Index")</f>
        <v>Index</v>
      </c>
    </row>
    <row r="4" spans="1:17" ht="12.75" customHeight="1" x14ac:dyDescent="0.25">
      <c r="A4" s="52" t="s">
        <v>1</v>
      </c>
      <c r="B4" s="52"/>
      <c r="C4" s="52"/>
      <c r="D4" s="52"/>
      <c r="E4" s="52"/>
      <c r="F4" s="52"/>
      <c r="G4" s="52"/>
      <c r="H4" s="52"/>
      <c r="I4" s="52"/>
      <c r="J4" s="52"/>
      <c r="K4" s="52"/>
      <c r="L4" s="52"/>
      <c r="M4" s="52"/>
      <c r="N4" s="52"/>
    </row>
    <row r="5" spans="1:17" x14ac:dyDescent="0.25">
      <c r="A5" s="52" t="s">
        <v>2</v>
      </c>
      <c r="B5" s="52"/>
      <c r="C5" s="52"/>
      <c r="D5" s="52"/>
      <c r="E5" s="52"/>
      <c r="F5" s="52"/>
      <c r="G5" s="52"/>
      <c r="H5" s="52"/>
      <c r="I5" s="52"/>
      <c r="J5" s="52"/>
      <c r="K5" s="52"/>
      <c r="L5" s="52"/>
      <c r="M5" s="52"/>
      <c r="N5" s="52"/>
    </row>
    <row r="7" spans="1:17" x14ac:dyDescent="0.25">
      <c r="A7" t="s">
        <v>3</v>
      </c>
      <c r="D7" s="3" t="s">
        <v>4</v>
      </c>
    </row>
    <row r="8" spans="1:17" ht="15.75" customHeight="1" thickBot="1" x14ac:dyDescent="0.3">
      <c r="A8" s="4" t="s">
        <v>5</v>
      </c>
    </row>
    <row r="9" spans="1:17" s="10" customFormat="1" ht="54" customHeight="1" x14ac:dyDescent="0.2">
      <c r="A9" s="5" t="s">
        <v>6</v>
      </c>
      <c r="B9" s="6" t="s">
        <v>7</v>
      </c>
      <c r="C9" s="7" t="s">
        <v>8</v>
      </c>
      <c r="D9" s="8" t="s">
        <v>9</v>
      </c>
      <c r="E9" s="7" t="s">
        <v>10</v>
      </c>
      <c r="F9" s="7" t="s">
        <v>11</v>
      </c>
      <c r="G9" s="7"/>
      <c r="H9" s="7"/>
      <c r="I9" s="7"/>
      <c r="J9" s="7"/>
      <c r="K9" s="7"/>
      <c r="L9" s="7"/>
      <c r="M9" s="7"/>
      <c r="N9" s="9" t="s">
        <v>12</v>
      </c>
      <c r="P9" s="11"/>
    </row>
    <row r="10" spans="1:17" x14ac:dyDescent="0.25">
      <c r="A10" s="12" t="s">
        <v>13</v>
      </c>
      <c r="B10" s="13">
        <v>17.257999999999999</v>
      </c>
      <c r="C10" s="14">
        <v>505628.92</v>
      </c>
      <c r="D10" s="14">
        <v>55846</v>
      </c>
      <c r="E10" s="14"/>
      <c r="F10" s="14">
        <v>-139812.42000000001</v>
      </c>
      <c r="G10" s="14"/>
      <c r="H10" s="14"/>
      <c r="I10" s="14"/>
      <c r="J10" s="14"/>
      <c r="K10" s="14"/>
      <c r="L10" s="14"/>
      <c r="M10" s="14"/>
      <c r="N10" s="15">
        <f>SUM(C10:M10)</f>
        <v>421662.49999999988</v>
      </c>
      <c r="P10" s="16"/>
    </row>
    <row r="11" spans="1:17" x14ac:dyDescent="0.25">
      <c r="A11" s="12" t="s">
        <v>14</v>
      </c>
      <c r="B11" s="13">
        <v>17.277999999999999</v>
      </c>
      <c r="C11" s="14">
        <f>403739.93-20000</f>
        <v>383739.93</v>
      </c>
      <c r="D11" s="14">
        <v>43270</v>
      </c>
      <c r="E11" s="14"/>
      <c r="F11" s="14">
        <v>-150306.01999999999</v>
      </c>
      <c r="G11" s="14"/>
      <c r="H11" s="14"/>
      <c r="I11" s="14"/>
      <c r="J11" s="14"/>
      <c r="K11" s="14"/>
      <c r="L11" s="14"/>
      <c r="M11" s="14"/>
      <c r="N11" s="15">
        <f>SUM(C11:M11)</f>
        <v>276703.91000000003</v>
      </c>
    </row>
    <row r="12" spans="1:17" x14ac:dyDescent="0.25">
      <c r="A12" s="12" t="s">
        <v>15</v>
      </c>
      <c r="B12" s="13">
        <v>17.259</v>
      </c>
      <c r="C12" s="14">
        <f>308604.95</f>
        <v>308604.95</v>
      </c>
      <c r="D12" s="14">
        <v>313893</v>
      </c>
      <c r="E12" s="14">
        <v>10630.3</v>
      </c>
      <c r="F12" s="14"/>
      <c r="G12" s="14"/>
      <c r="H12" s="14"/>
      <c r="I12" s="14"/>
      <c r="J12" s="14"/>
      <c r="K12" s="14"/>
      <c r="L12" s="14"/>
      <c r="M12" s="14"/>
      <c r="N12" s="15">
        <f>SUM(C12:M12)</f>
        <v>633128.25</v>
      </c>
      <c r="P12" s="16"/>
    </row>
    <row r="13" spans="1:17" hidden="1" x14ac:dyDescent="0.25">
      <c r="A13" s="12" t="s">
        <v>16</v>
      </c>
      <c r="B13" s="13"/>
      <c r="C13" s="17"/>
      <c r="D13" s="17"/>
      <c r="E13" s="17"/>
      <c r="F13" s="17"/>
      <c r="G13" s="17"/>
      <c r="H13" s="17"/>
      <c r="I13" s="17"/>
      <c r="J13" s="17"/>
      <c r="K13" s="17"/>
      <c r="L13" s="17"/>
      <c r="M13" s="17"/>
      <c r="N13" s="15"/>
    </row>
    <row r="14" spans="1:17" hidden="1" x14ac:dyDescent="0.25">
      <c r="A14" s="12" t="s">
        <v>17</v>
      </c>
      <c r="B14" s="13">
        <v>17.257999999999999</v>
      </c>
      <c r="C14" s="14"/>
      <c r="D14" s="14"/>
      <c r="E14" s="14"/>
      <c r="F14" s="14"/>
      <c r="G14" s="14"/>
      <c r="H14" s="14"/>
      <c r="I14" s="14"/>
      <c r="J14" s="14"/>
      <c r="K14" s="14"/>
      <c r="L14" s="14"/>
      <c r="M14" s="14"/>
      <c r="N14" s="15">
        <f>SUM(C14:M14)</f>
        <v>0</v>
      </c>
    </row>
    <row r="15" spans="1:17" hidden="1" x14ac:dyDescent="0.25">
      <c r="A15" s="12" t="s">
        <v>18</v>
      </c>
      <c r="B15" s="13">
        <v>17.277999999999999</v>
      </c>
      <c r="C15" s="14"/>
      <c r="D15" s="14"/>
      <c r="E15" s="14"/>
      <c r="F15" s="14"/>
      <c r="G15" s="14"/>
      <c r="H15" s="14"/>
      <c r="I15" s="14"/>
      <c r="J15" s="14"/>
      <c r="K15" s="14"/>
      <c r="L15" s="14"/>
      <c r="M15" s="14"/>
      <c r="N15" s="15">
        <f>SUM(C15:M15)</f>
        <v>0</v>
      </c>
    </row>
    <row r="16" spans="1:17" hidden="1" x14ac:dyDescent="0.25">
      <c r="A16" s="12" t="s">
        <v>19</v>
      </c>
      <c r="B16" s="13">
        <v>17.259</v>
      </c>
      <c r="C16" s="14"/>
      <c r="D16" s="14"/>
      <c r="E16" s="14"/>
      <c r="F16" s="14"/>
      <c r="G16" s="14"/>
      <c r="H16" s="14"/>
      <c r="I16" s="14"/>
      <c r="J16" s="14"/>
      <c r="K16" s="14"/>
      <c r="L16" s="14"/>
      <c r="M16" s="14"/>
      <c r="N16" s="15">
        <f>SUM(C16:M16)</f>
        <v>0</v>
      </c>
    </row>
    <row r="17" spans="1:14" hidden="1" x14ac:dyDescent="0.25">
      <c r="A17" s="18" t="s">
        <v>20</v>
      </c>
      <c r="B17" s="19" t="s">
        <v>21</v>
      </c>
      <c r="C17" s="20">
        <f t="shared" ref="C17:L17" si="0">SUM(C10:C16)</f>
        <v>1197973.8</v>
      </c>
      <c r="D17" s="20">
        <f t="shared" si="0"/>
        <v>413009</v>
      </c>
      <c r="E17" s="20">
        <f t="shared" si="0"/>
        <v>10630.3</v>
      </c>
      <c r="F17" s="20">
        <f t="shared" si="0"/>
        <v>-290118.44</v>
      </c>
      <c r="G17" s="20">
        <f t="shared" si="0"/>
        <v>0</v>
      </c>
      <c r="H17" s="20">
        <f t="shared" si="0"/>
        <v>0</v>
      </c>
      <c r="I17" s="20">
        <f t="shared" si="0"/>
        <v>0</v>
      </c>
      <c r="J17" s="21" t="s">
        <v>21</v>
      </c>
      <c r="K17" s="20">
        <f t="shared" si="0"/>
        <v>0</v>
      </c>
      <c r="L17" s="20">
        <f t="shared" si="0"/>
        <v>0</v>
      </c>
      <c r="M17" s="21" t="s">
        <v>21</v>
      </c>
      <c r="N17" s="22">
        <f>SUM(N10:N16)</f>
        <v>1331494.6599999999</v>
      </c>
    </row>
    <row r="18" spans="1:14" ht="12.75" hidden="1" customHeight="1" x14ac:dyDescent="0.25">
      <c r="A18" s="18" t="s">
        <v>22</v>
      </c>
      <c r="B18" s="19"/>
      <c r="C18" s="20"/>
      <c r="D18" s="20"/>
      <c r="E18" s="20"/>
      <c r="F18" s="20"/>
      <c r="G18" s="20"/>
      <c r="H18" s="20"/>
      <c r="I18" s="23"/>
      <c r="J18" s="21"/>
      <c r="K18" s="20"/>
      <c r="L18" s="23"/>
      <c r="M18" s="21"/>
      <c r="N18" s="22"/>
    </row>
    <row r="19" spans="1:14" ht="12.75" hidden="1" customHeight="1" x14ac:dyDescent="0.25">
      <c r="A19" s="24" t="s">
        <v>23</v>
      </c>
      <c r="B19" s="25">
        <v>17.277000000000001</v>
      </c>
      <c r="C19" s="14"/>
      <c r="D19" s="14"/>
      <c r="E19" s="14"/>
      <c r="F19" s="14"/>
      <c r="G19" s="14"/>
      <c r="H19" s="14"/>
      <c r="I19" s="14"/>
      <c r="J19" s="14"/>
      <c r="K19" s="14"/>
      <c r="L19" s="14"/>
      <c r="M19" s="14"/>
      <c r="N19" s="15">
        <f t="shared" ref="N19:N28" si="1">SUM(C19:M19)</f>
        <v>0</v>
      </c>
    </row>
    <row r="20" spans="1:14" ht="12.75" hidden="1" customHeight="1" x14ac:dyDescent="0.25">
      <c r="A20" s="24" t="s">
        <v>24</v>
      </c>
      <c r="B20" s="25">
        <v>17.277000000000001</v>
      </c>
      <c r="C20" s="14"/>
      <c r="D20" s="14"/>
      <c r="E20" s="14"/>
      <c r="F20" s="14"/>
      <c r="G20" s="14"/>
      <c r="H20" s="14"/>
      <c r="I20" s="14"/>
      <c r="J20" s="14"/>
      <c r="K20" s="14"/>
      <c r="L20" s="14"/>
      <c r="M20" s="14"/>
      <c r="N20" s="15">
        <f t="shared" si="1"/>
        <v>0</v>
      </c>
    </row>
    <row r="21" spans="1:14" ht="12.75" hidden="1" customHeight="1" x14ac:dyDescent="0.25">
      <c r="A21" s="24" t="s">
        <v>25</v>
      </c>
      <c r="B21" s="25">
        <v>17.277000000000001</v>
      </c>
      <c r="C21" s="14"/>
      <c r="D21" s="14"/>
      <c r="E21" s="14"/>
      <c r="F21" s="14"/>
      <c r="G21" s="14"/>
      <c r="H21" s="14"/>
      <c r="I21" s="14"/>
      <c r="J21" s="14"/>
      <c r="K21" s="14"/>
      <c r="L21" s="14"/>
      <c r="M21" s="14"/>
      <c r="N21" s="15">
        <f t="shared" si="1"/>
        <v>0</v>
      </c>
    </row>
    <row r="22" spans="1:14" ht="12.75" hidden="1" customHeight="1" x14ac:dyDescent="0.25">
      <c r="A22" s="24" t="s">
        <v>26</v>
      </c>
      <c r="B22" s="13">
        <v>17.225000000000001</v>
      </c>
      <c r="C22" s="14"/>
      <c r="D22" s="14"/>
      <c r="E22" s="14"/>
      <c r="F22" s="14"/>
      <c r="G22" s="14"/>
      <c r="H22" s="14"/>
      <c r="I22" s="14"/>
      <c r="J22" s="14"/>
      <c r="K22" s="14"/>
      <c r="L22" s="14"/>
      <c r="M22" s="14"/>
      <c r="N22" s="15">
        <f>SUM(C22:M22)</f>
        <v>0</v>
      </c>
    </row>
    <row r="23" spans="1:14" ht="12.75" hidden="1" customHeight="1" x14ac:dyDescent="0.25">
      <c r="A23" s="24"/>
      <c r="B23" s="25"/>
      <c r="C23" s="14"/>
      <c r="D23" s="14"/>
      <c r="E23" s="14"/>
      <c r="F23" s="14"/>
      <c r="G23" s="14"/>
      <c r="H23" s="14"/>
      <c r="I23" s="14"/>
      <c r="J23" s="14"/>
      <c r="K23" s="14"/>
      <c r="L23" s="14"/>
      <c r="M23" s="14"/>
      <c r="N23" s="15">
        <f t="shared" si="1"/>
        <v>0</v>
      </c>
    </row>
    <row r="24" spans="1:14" ht="12.75" hidden="1" customHeight="1" x14ac:dyDescent="0.25">
      <c r="A24" s="24"/>
      <c r="B24" s="25"/>
      <c r="C24" s="14"/>
      <c r="D24" s="14"/>
      <c r="E24" s="14"/>
      <c r="F24" s="14"/>
      <c r="G24" s="14"/>
      <c r="H24" s="14"/>
      <c r="I24" s="14"/>
      <c r="J24" s="14"/>
      <c r="K24" s="14"/>
      <c r="L24" s="14"/>
      <c r="M24" s="14"/>
      <c r="N24" s="15">
        <f t="shared" si="1"/>
        <v>0</v>
      </c>
    </row>
    <row r="25" spans="1:14" ht="15.75" hidden="1" customHeight="1" x14ac:dyDescent="0.25">
      <c r="A25" s="24"/>
      <c r="B25" s="13"/>
      <c r="C25" s="14"/>
      <c r="D25" s="14"/>
      <c r="E25" s="14"/>
      <c r="F25" s="14"/>
      <c r="G25" s="14"/>
      <c r="H25" s="14"/>
      <c r="I25" s="14"/>
      <c r="J25" s="14"/>
      <c r="K25" s="14"/>
      <c r="L25" s="14"/>
      <c r="M25" s="14"/>
      <c r="N25" s="15">
        <f t="shared" si="1"/>
        <v>0</v>
      </c>
    </row>
    <row r="26" spans="1:14" ht="12.75" hidden="1" customHeight="1" x14ac:dyDescent="0.25">
      <c r="A26" s="24" t="s">
        <v>27</v>
      </c>
      <c r="B26" s="25">
        <v>17.277999999999999</v>
      </c>
      <c r="C26" s="14"/>
      <c r="D26" s="14"/>
      <c r="E26" s="14"/>
      <c r="F26" s="14"/>
      <c r="G26" s="14"/>
      <c r="H26" s="14"/>
      <c r="I26" s="14"/>
      <c r="J26" s="14"/>
      <c r="K26" s="14"/>
      <c r="L26" s="14"/>
      <c r="M26" s="14"/>
      <c r="N26" s="15">
        <f>SUM(C26:M26)</f>
        <v>0</v>
      </c>
    </row>
    <row r="27" spans="1:14" ht="12.75" hidden="1" customHeight="1" x14ac:dyDescent="0.25">
      <c r="A27" s="24" t="s">
        <v>28</v>
      </c>
      <c r="B27" s="25" t="s">
        <v>29</v>
      </c>
      <c r="C27" s="14"/>
      <c r="D27" s="14"/>
      <c r="E27" s="14"/>
      <c r="F27" s="14"/>
      <c r="G27" s="14"/>
      <c r="H27" s="14"/>
      <c r="I27" s="14"/>
      <c r="J27" s="14"/>
      <c r="K27" s="14"/>
      <c r="L27" s="14"/>
      <c r="M27" s="14"/>
      <c r="N27" s="15">
        <f>SUM(C27:M27)</f>
        <v>0</v>
      </c>
    </row>
    <row r="28" spans="1:14" ht="12.75" hidden="1" customHeight="1" x14ac:dyDescent="0.25">
      <c r="A28" s="24" t="s">
        <v>30</v>
      </c>
      <c r="B28" s="25" t="s">
        <v>29</v>
      </c>
      <c r="C28" s="14"/>
      <c r="D28" s="14"/>
      <c r="E28" s="14"/>
      <c r="F28" s="14"/>
      <c r="G28" s="14"/>
      <c r="H28" s="14"/>
      <c r="I28" s="14"/>
      <c r="J28" s="14"/>
      <c r="K28" s="14"/>
      <c r="L28" s="14"/>
      <c r="M28" s="14"/>
      <c r="N28" s="15">
        <f t="shared" si="1"/>
        <v>0</v>
      </c>
    </row>
    <row r="29" spans="1:14" ht="12.75" hidden="1" customHeight="1" x14ac:dyDescent="0.25">
      <c r="A29" s="26" t="s">
        <v>31</v>
      </c>
      <c r="B29" s="27"/>
      <c r="C29" s="28">
        <f>SUM(C17:C28)</f>
        <v>1197973.8</v>
      </c>
      <c r="D29" s="28">
        <f t="shared" ref="D29:M29" si="2">SUM(D17:D28)</f>
        <v>413009</v>
      </c>
      <c r="E29" s="28">
        <f t="shared" si="2"/>
        <v>10630.3</v>
      </c>
      <c r="F29" s="28">
        <f t="shared" si="2"/>
        <v>-290118.44</v>
      </c>
      <c r="G29" s="28">
        <f t="shared" si="2"/>
        <v>0</v>
      </c>
      <c r="H29" s="28">
        <f t="shared" si="2"/>
        <v>0</v>
      </c>
      <c r="I29" s="28">
        <f t="shared" si="2"/>
        <v>0</v>
      </c>
      <c r="J29" s="28">
        <f t="shared" si="2"/>
        <v>0</v>
      </c>
      <c r="K29" s="28">
        <f t="shared" si="2"/>
        <v>0</v>
      </c>
      <c r="L29" s="28">
        <f t="shared" si="2"/>
        <v>0</v>
      </c>
      <c r="M29" s="28">
        <f t="shared" si="2"/>
        <v>0</v>
      </c>
      <c r="N29" s="29">
        <f>SUM(N17:N28)</f>
        <v>1331494.6599999999</v>
      </c>
    </row>
    <row r="30" spans="1:14" ht="12.75" hidden="1" customHeight="1" x14ac:dyDescent="0.25">
      <c r="A30" s="18"/>
      <c r="C30" s="20"/>
      <c r="D30" s="20"/>
      <c r="E30" s="20"/>
      <c r="F30" s="20"/>
      <c r="G30" s="20"/>
      <c r="H30" s="20"/>
      <c r="I30" s="20"/>
      <c r="J30" s="20"/>
      <c r="K30" s="20"/>
      <c r="L30" s="20"/>
      <c r="M30" s="20"/>
      <c r="N30" s="30"/>
    </row>
    <row r="31" spans="1:14" ht="12.75" hidden="1" customHeight="1" x14ac:dyDescent="0.25">
      <c r="A31" s="53" t="s">
        <v>32</v>
      </c>
      <c r="B31" s="54"/>
      <c r="C31" s="20"/>
      <c r="D31" s="20"/>
      <c r="E31" s="20"/>
      <c r="F31" s="20"/>
      <c r="G31" s="20"/>
      <c r="H31" s="20"/>
      <c r="I31" s="20"/>
      <c r="J31" s="20"/>
      <c r="K31" s="20"/>
      <c r="L31" s="20"/>
      <c r="M31" s="20"/>
      <c r="N31" s="22"/>
    </row>
    <row r="32" spans="1:14" ht="12.75" hidden="1" customHeight="1" x14ac:dyDescent="0.25">
      <c r="A32" s="31" t="s">
        <v>33</v>
      </c>
      <c r="B32" s="32"/>
      <c r="C32" s="14"/>
      <c r="D32" s="33"/>
      <c r="E32" s="33"/>
      <c r="F32" s="33"/>
      <c r="G32" s="33"/>
      <c r="H32" s="33"/>
      <c r="I32" s="33"/>
      <c r="J32" s="33"/>
      <c r="K32" s="33"/>
      <c r="L32" s="33"/>
      <c r="M32" s="33"/>
      <c r="N32" s="22">
        <f>SUM(C32:M32)</f>
        <v>0</v>
      </c>
    </row>
    <row r="33" spans="1:14" ht="12.75" hidden="1" customHeight="1" x14ac:dyDescent="0.25">
      <c r="A33" s="31" t="s">
        <v>34</v>
      </c>
      <c r="B33" s="25"/>
      <c r="C33" s="25"/>
      <c r="D33" s="33"/>
      <c r="E33" s="33"/>
      <c r="F33" s="33"/>
      <c r="G33" s="33"/>
      <c r="H33" s="33"/>
      <c r="I33" s="33"/>
      <c r="J33" s="33"/>
      <c r="K33" s="33"/>
      <c r="L33" s="33"/>
      <c r="M33" s="33"/>
      <c r="N33" s="22">
        <f>SUM(C33:M33)</f>
        <v>0</v>
      </c>
    </row>
    <row r="34" spans="1:14" ht="12.75" hidden="1" customHeight="1" x14ac:dyDescent="0.25">
      <c r="A34" s="31" t="s">
        <v>35</v>
      </c>
      <c r="B34" s="25"/>
      <c r="C34" s="25"/>
      <c r="D34" s="33"/>
      <c r="E34" s="33"/>
      <c r="F34" s="33"/>
      <c r="G34" s="33"/>
      <c r="H34" s="33"/>
      <c r="I34" s="33"/>
      <c r="J34" s="33"/>
      <c r="K34" s="33"/>
      <c r="L34" s="33"/>
      <c r="M34" s="33"/>
      <c r="N34" s="22">
        <f>SUM(C34:M34)</f>
        <v>0</v>
      </c>
    </row>
    <row r="35" spans="1:14" ht="12.75" hidden="1" customHeight="1" x14ac:dyDescent="0.25">
      <c r="A35" s="18"/>
      <c r="C35" s="20"/>
      <c r="D35" s="20"/>
      <c r="E35" s="20"/>
      <c r="F35" s="20"/>
      <c r="G35" s="23"/>
      <c r="H35" s="20"/>
      <c r="I35" s="20"/>
      <c r="J35" s="20"/>
      <c r="K35" s="20"/>
      <c r="L35" s="20"/>
      <c r="M35" s="20"/>
      <c r="N35" s="30"/>
    </row>
    <row r="36" spans="1:14" s="10" customFormat="1" ht="13.5" thickBot="1" x14ac:dyDescent="0.25">
      <c r="A36" s="34" t="s">
        <v>36</v>
      </c>
      <c r="B36" s="35"/>
      <c r="C36" s="36">
        <f>SUM(C29:C35)</f>
        <v>1197973.8</v>
      </c>
      <c r="D36" s="36">
        <f>SUM(D29:D35)</f>
        <v>413009</v>
      </c>
      <c r="E36" s="36">
        <f t="shared" ref="E36:M36" si="3">SUM(E29:E35)</f>
        <v>10630.3</v>
      </c>
      <c r="F36" s="36">
        <f t="shared" si="3"/>
        <v>-290118.44</v>
      </c>
      <c r="G36" s="36">
        <f t="shared" si="3"/>
        <v>0</v>
      </c>
      <c r="H36" s="36">
        <f t="shared" si="3"/>
        <v>0</v>
      </c>
      <c r="I36" s="36">
        <f t="shared" si="3"/>
        <v>0</v>
      </c>
      <c r="J36" s="36">
        <f t="shared" si="3"/>
        <v>0</v>
      </c>
      <c r="K36" s="36">
        <f t="shared" si="3"/>
        <v>0</v>
      </c>
      <c r="L36" s="36">
        <f t="shared" si="3"/>
        <v>0</v>
      </c>
      <c r="M36" s="36">
        <f t="shared" si="3"/>
        <v>0</v>
      </c>
      <c r="N36" s="37">
        <f>SUM(N29:N35)</f>
        <v>1331494.6599999999</v>
      </c>
    </row>
    <row r="37" spans="1:14" s="10" customFormat="1" ht="12.75" x14ac:dyDescent="0.2">
      <c r="C37" s="38"/>
      <c r="D37" s="38"/>
      <c r="E37" s="38"/>
      <c r="F37" s="38"/>
      <c r="G37" s="38"/>
      <c r="H37" s="38"/>
      <c r="I37" s="38"/>
      <c r="J37" s="38"/>
      <c r="K37" s="38"/>
      <c r="L37" s="38"/>
      <c r="M37" s="38"/>
      <c r="N37" s="38"/>
    </row>
    <row r="38" spans="1:14" s="10" customFormat="1" x14ac:dyDescent="0.25">
      <c r="A38" s="39" t="s">
        <v>37</v>
      </c>
      <c r="B38"/>
      <c r="C38"/>
      <c r="D38"/>
      <c r="E38" s="40"/>
      <c r="F38"/>
      <c r="G38"/>
      <c r="H38"/>
      <c r="I38"/>
      <c r="J38"/>
      <c r="K38"/>
      <c r="L38"/>
      <c r="M38"/>
      <c r="N38" s="41"/>
    </row>
    <row r="39" spans="1:14" x14ac:dyDescent="0.25">
      <c r="A39" s="39" t="s">
        <v>38</v>
      </c>
    </row>
    <row r="40" spans="1:14" x14ac:dyDescent="0.25">
      <c r="A40" s="39"/>
    </row>
    <row r="41" spans="1:14" x14ac:dyDescent="0.25">
      <c r="A41" s="42" t="s">
        <v>39</v>
      </c>
    </row>
    <row r="42" spans="1:14" x14ac:dyDescent="0.25">
      <c r="A42" s="43" t="s">
        <v>40</v>
      </c>
    </row>
    <row r="44" spans="1:14" ht="33.75" customHeight="1" x14ac:dyDescent="0.25">
      <c r="A44" s="55" t="s">
        <v>41</v>
      </c>
      <c r="B44" s="55"/>
      <c r="C44" s="55"/>
      <c r="D44" s="55"/>
      <c r="E44" s="55"/>
      <c r="F44" s="55"/>
      <c r="G44" s="55"/>
      <c r="H44" s="55"/>
      <c r="I44" s="55"/>
      <c r="J44" s="55"/>
      <c r="K44" s="55"/>
      <c r="L44" s="55"/>
      <c r="M44" s="55"/>
      <c r="N44" s="55"/>
    </row>
    <row r="45" spans="1:14" ht="33.75" hidden="1" customHeight="1" x14ac:dyDescent="0.25">
      <c r="A45" s="44"/>
      <c r="B45" s="44"/>
      <c r="C45" s="44"/>
      <c r="D45" s="44"/>
      <c r="E45" s="44"/>
      <c r="F45" s="44"/>
      <c r="G45" s="44"/>
      <c r="H45" s="44"/>
      <c r="I45" s="44"/>
      <c r="J45" s="44"/>
      <c r="K45" s="44"/>
      <c r="L45" s="44"/>
      <c r="M45" s="44"/>
      <c r="N45" s="44"/>
    </row>
    <row r="46" spans="1:14" ht="15.75" hidden="1" thickBot="1" x14ac:dyDescent="0.3">
      <c r="A46" s="45"/>
      <c r="B46" s="45"/>
      <c r="C46" s="45"/>
      <c r="D46" s="45"/>
    </row>
    <row r="47" spans="1:14" hidden="1" x14ac:dyDescent="0.25">
      <c r="A47" t="s">
        <v>42</v>
      </c>
      <c r="D47" t="s">
        <v>43</v>
      </c>
    </row>
    <row r="49" spans="1:4" ht="12.75" customHeight="1" x14ac:dyDescent="0.25"/>
    <row r="50" spans="1:4" ht="15.75" thickBot="1" x14ac:dyDescent="0.3">
      <c r="A50" s="45"/>
      <c r="B50" s="45"/>
      <c r="C50" s="45"/>
      <c r="D50" s="45"/>
    </row>
    <row r="51" spans="1:4" x14ac:dyDescent="0.25">
      <c r="A51" t="s">
        <v>44</v>
      </c>
      <c r="D51" t="s">
        <v>43</v>
      </c>
    </row>
    <row r="52" spans="1:4" ht="12.75" customHeight="1" x14ac:dyDescent="0.25">
      <c r="A52" t="s">
        <v>45</v>
      </c>
    </row>
    <row r="53" spans="1:4" ht="12.75" customHeight="1" x14ac:dyDescent="0.25"/>
    <row r="54" spans="1:4" ht="12.75" customHeight="1" x14ac:dyDescent="0.25"/>
    <row r="55" spans="1:4" ht="15.75" thickBot="1" x14ac:dyDescent="0.3">
      <c r="A55" s="45"/>
      <c r="B55" s="45"/>
      <c r="C55" s="45"/>
      <c r="D55" s="45"/>
    </row>
    <row r="56" spans="1:4" x14ac:dyDescent="0.25">
      <c r="A56" t="s">
        <v>46</v>
      </c>
      <c r="D56" t="s">
        <v>43</v>
      </c>
    </row>
    <row r="59" spans="1:4" ht="15.75" thickBot="1" x14ac:dyDescent="0.3">
      <c r="A59" s="45"/>
      <c r="B59" s="45"/>
      <c r="C59" s="45"/>
      <c r="D59" s="45"/>
    </row>
    <row r="60" spans="1:4" x14ac:dyDescent="0.25">
      <c r="A60" t="s">
        <v>47</v>
      </c>
      <c r="D60" t="s">
        <v>43</v>
      </c>
    </row>
  </sheetData>
  <mergeCells count="6">
    <mergeCell ref="A44:N44"/>
    <mergeCell ref="A1:N1"/>
    <mergeCell ref="A2:N2"/>
    <mergeCell ref="A4:N4"/>
    <mergeCell ref="A5:N5"/>
    <mergeCell ref="A31:B31"/>
  </mergeCells>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B206-1ABE-4EA8-BE5D-88852047E8C9}">
  <sheetPr>
    <pageSetUpPr fitToPage="1"/>
  </sheetPr>
  <dimension ref="A1:Q60"/>
  <sheetViews>
    <sheetView workbookViewId="0">
      <selection activeCell="F9" sqref="F9"/>
    </sheetView>
  </sheetViews>
  <sheetFormatPr defaultRowHeight="15" x14ac:dyDescent="0.25"/>
  <cols>
    <col min="1" max="1" width="37.85546875" customWidth="1"/>
    <col min="2" max="2" width="13.85546875" customWidth="1"/>
    <col min="3" max="7" width="12.42578125" customWidth="1"/>
    <col min="8" max="12" width="12.42578125" hidden="1" customWidth="1"/>
    <col min="13" max="13" width="12.42578125" customWidth="1"/>
    <col min="14" max="14" width="15.42578125" customWidth="1"/>
    <col min="16" max="16" width="10.5703125" bestFit="1" customWidth="1"/>
    <col min="260" max="260" width="34.42578125" customWidth="1"/>
    <col min="261" max="261" width="13.85546875" customWidth="1"/>
    <col min="262" max="262" width="13.5703125" customWidth="1"/>
    <col min="263" max="263" width="14" customWidth="1"/>
    <col min="264" max="264" width="13" customWidth="1"/>
    <col min="265" max="265" width="22" customWidth="1"/>
    <col min="266" max="266" width="12.5703125" customWidth="1"/>
    <col min="267" max="267" width="11.7109375" customWidth="1"/>
    <col min="268" max="268" width="13.28515625" bestFit="1" customWidth="1"/>
    <col min="269" max="269" width="10.7109375" customWidth="1"/>
    <col min="270" max="270" width="15.42578125" customWidth="1"/>
    <col min="516" max="516" width="34.42578125" customWidth="1"/>
    <col min="517" max="517" width="13.85546875" customWidth="1"/>
    <col min="518" max="518" width="13.5703125" customWidth="1"/>
    <col min="519" max="519" width="14" customWidth="1"/>
    <col min="520" max="520" width="13" customWidth="1"/>
    <col min="521" max="521" width="22" customWidth="1"/>
    <col min="522" max="522" width="12.5703125" customWidth="1"/>
    <col min="523" max="523" width="11.7109375" customWidth="1"/>
    <col min="524" max="524" width="13.28515625" bestFit="1" customWidth="1"/>
    <col min="525" max="525" width="10.7109375" customWidth="1"/>
    <col min="526" max="526" width="15.42578125" customWidth="1"/>
    <col min="772" max="772" width="34.42578125" customWidth="1"/>
    <col min="773" max="773" width="13.85546875" customWidth="1"/>
    <col min="774" max="774" width="13.5703125" customWidth="1"/>
    <col min="775" max="775" width="14" customWidth="1"/>
    <col min="776" max="776" width="13" customWidth="1"/>
    <col min="777" max="777" width="22" customWidth="1"/>
    <col min="778" max="778" width="12.5703125" customWidth="1"/>
    <col min="779" max="779" width="11.7109375" customWidth="1"/>
    <col min="780" max="780" width="13.28515625" bestFit="1" customWidth="1"/>
    <col min="781" max="781" width="10.7109375" customWidth="1"/>
    <col min="782" max="782" width="15.42578125" customWidth="1"/>
    <col min="1028" max="1028" width="34.42578125" customWidth="1"/>
    <col min="1029" max="1029" width="13.85546875" customWidth="1"/>
    <col min="1030" max="1030" width="13.5703125" customWidth="1"/>
    <col min="1031" max="1031" width="14" customWidth="1"/>
    <col min="1032" max="1032" width="13" customWidth="1"/>
    <col min="1033" max="1033" width="22" customWidth="1"/>
    <col min="1034" max="1034" width="12.5703125" customWidth="1"/>
    <col min="1035" max="1035" width="11.7109375" customWidth="1"/>
    <col min="1036" max="1036" width="13.28515625" bestFit="1" customWidth="1"/>
    <col min="1037" max="1037" width="10.7109375" customWidth="1"/>
    <col min="1038" max="1038" width="15.42578125" customWidth="1"/>
    <col min="1284" max="1284" width="34.42578125" customWidth="1"/>
    <col min="1285" max="1285" width="13.85546875" customWidth="1"/>
    <col min="1286" max="1286" width="13.5703125" customWidth="1"/>
    <col min="1287" max="1287" width="14" customWidth="1"/>
    <col min="1288" max="1288" width="13" customWidth="1"/>
    <col min="1289" max="1289" width="22" customWidth="1"/>
    <col min="1290" max="1290" width="12.5703125" customWidth="1"/>
    <col min="1291" max="1291" width="11.7109375" customWidth="1"/>
    <col min="1292" max="1292" width="13.28515625" bestFit="1" customWidth="1"/>
    <col min="1293" max="1293" width="10.7109375" customWidth="1"/>
    <col min="1294" max="1294" width="15.42578125" customWidth="1"/>
    <col min="1540" max="1540" width="34.42578125" customWidth="1"/>
    <col min="1541" max="1541" width="13.85546875" customWidth="1"/>
    <col min="1542" max="1542" width="13.5703125" customWidth="1"/>
    <col min="1543" max="1543" width="14" customWidth="1"/>
    <col min="1544" max="1544" width="13" customWidth="1"/>
    <col min="1545" max="1545" width="22" customWidth="1"/>
    <col min="1546" max="1546" width="12.5703125" customWidth="1"/>
    <col min="1547" max="1547" width="11.7109375" customWidth="1"/>
    <col min="1548" max="1548" width="13.28515625" bestFit="1" customWidth="1"/>
    <col min="1549" max="1549" width="10.7109375" customWidth="1"/>
    <col min="1550" max="1550" width="15.42578125" customWidth="1"/>
    <col min="1796" max="1796" width="34.42578125" customWidth="1"/>
    <col min="1797" max="1797" width="13.85546875" customWidth="1"/>
    <col min="1798" max="1798" width="13.5703125" customWidth="1"/>
    <col min="1799" max="1799" width="14" customWidth="1"/>
    <col min="1800" max="1800" width="13" customWidth="1"/>
    <col min="1801" max="1801" width="22" customWidth="1"/>
    <col min="1802" max="1802" width="12.5703125" customWidth="1"/>
    <col min="1803" max="1803" width="11.7109375" customWidth="1"/>
    <col min="1804" max="1804" width="13.28515625" bestFit="1" customWidth="1"/>
    <col min="1805" max="1805" width="10.7109375" customWidth="1"/>
    <col min="1806" max="1806" width="15.42578125" customWidth="1"/>
    <col min="2052" max="2052" width="34.42578125" customWidth="1"/>
    <col min="2053" max="2053" width="13.85546875" customWidth="1"/>
    <col min="2054" max="2054" width="13.5703125" customWidth="1"/>
    <col min="2055" max="2055" width="14" customWidth="1"/>
    <col min="2056" max="2056" width="13" customWidth="1"/>
    <col min="2057" max="2057" width="22" customWidth="1"/>
    <col min="2058" max="2058" width="12.5703125" customWidth="1"/>
    <col min="2059" max="2059" width="11.7109375" customWidth="1"/>
    <col min="2060" max="2060" width="13.28515625" bestFit="1" customWidth="1"/>
    <col min="2061" max="2061" width="10.7109375" customWidth="1"/>
    <col min="2062" max="2062" width="15.42578125" customWidth="1"/>
    <col min="2308" max="2308" width="34.42578125" customWidth="1"/>
    <col min="2309" max="2309" width="13.85546875" customWidth="1"/>
    <col min="2310" max="2310" width="13.5703125" customWidth="1"/>
    <col min="2311" max="2311" width="14" customWidth="1"/>
    <col min="2312" max="2312" width="13" customWidth="1"/>
    <col min="2313" max="2313" width="22" customWidth="1"/>
    <col min="2314" max="2314" width="12.5703125" customWidth="1"/>
    <col min="2315" max="2315" width="11.7109375" customWidth="1"/>
    <col min="2316" max="2316" width="13.28515625" bestFit="1" customWidth="1"/>
    <col min="2317" max="2317" width="10.7109375" customWidth="1"/>
    <col min="2318" max="2318" width="15.42578125" customWidth="1"/>
    <col min="2564" max="2564" width="34.42578125" customWidth="1"/>
    <col min="2565" max="2565" width="13.85546875" customWidth="1"/>
    <col min="2566" max="2566" width="13.5703125" customWidth="1"/>
    <col min="2567" max="2567" width="14" customWidth="1"/>
    <col min="2568" max="2568" width="13" customWidth="1"/>
    <col min="2569" max="2569" width="22" customWidth="1"/>
    <col min="2570" max="2570" width="12.5703125" customWidth="1"/>
    <col min="2571" max="2571" width="11.7109375" customWidth="1"/>
    <col min="2572" max="2572" width="13.28515625" bestFit="1" customWidth="1"/>
    <col min="2573" max="2573" width="10.7109375" customWidth="1"/>
    <col min="2574" max="2574" width="15.42578125" customWidth="1"/>
    <col min="2820" max="2820" width="34.42578125" customWidth="1"/>
    <col min="2821" max="2821" width="13.85546875" customWidth="1"/>
    <col min="2822" max="2822" width="13.5703125" customWidth="1"/>
    <col min="2823" max="2823" width="14" customWidth="1"/>
    <col min="2824" max="2824" width="13" customWidth="1"/>
    <col min="2825" max="2825" width="22" customWidth="1"/>
    <col min="2826" max="2826" width="12.5703125" customWidth="1"/>
    <col min="2827" max="2827" width="11.7109375" customWidth="1"/>
    <col min="2828" max="2828" width="13.28515625" bestFit="1" customWidth="1"/>
    <col min="2829" max="2829" width="10.7109375" customWidth="1"/>
    <col min="2830" max="2830" width="15.42578125" customWidth="1"/>
    <col min="3076" max="3076" width="34.42578125" customWidth="1"/>
    <col min="3077" max="3077" width="13.85546875" customWidth="1"/>
    <col min="3078" max="3078" width="13.5703125" customWidth="1"/>
    <col min="3079" max="3079" width="14" customWidth="1"/>
    <col min="3080" max="3080" width="13" customWidth="1"/>
    <col min="3081" max="3081" width="22" customWidth="1"/>
    <col min="3082" max="3082" width="12.5703125" customWidth="1"/>
    <col min="3083" max="3083" width="11.7109375" customWidth="1"/>
    <col min="3084" max="3084" width="13.28515625" bestFit="1" customWidth="1"/>
    <col min="3085" max="3085" width="10.7109375" customWidth="1"/>
    <col min="3086" max="3086" width="15.42578125" customWidth="1"/>
    <col min="3332" max="3332" width="34.42578125" customWidth="1"/>
    <col min="3333" max="3333" width="13.85546875" customWidth="1"/>
    <col min="3334" max="3334" width="13.5703125" customWidth="1"/>
    <col min="3335" max="3335" width="14" customWidth="1"/>
    <col min="3336" max="3336" width="13" customWidth="1"/>
    <col min="3337" max="3337" width="22" customWidth="1"/>
    <col min="3338" max="3338" width="12.5703125" customWidth="1"/>
    <col min="3339" max="3339" width="11.7109375" customWidth="1"/>
    <col min="3340" max="3340" width="13.28515625" bestFit="1" customWidth="1"/>
    <col min="3341" max="3341" width="10.7109375" customWidth="1"/>
    <col min="3342" max="3342" width="15.42578125" customWidth="1"/>
    <col min="3588" max="3588" width="34.42578125" customWidth="1"/>
    <col min="3589" max="3589" width="13.85546875" customWidth="1"/>
    <col min="3590" max="3590" width="13.5703125" customWidth="1"/>
    <col min="3591" max="3591" width="14" customWidth="1"/>
    <col min="3592" max="3592" width="13" customWidth="1"/>
    <col min="3593" max="3593" width="22" customWidth="1"/>
    <col min="3594" max="3594" width="12.5703125" customWidth="1"/>
    <col min="3595" max="3595" width="11.7109375" customWidth="1"/>
    <col min="3596" max="3596" width="13.28515625" bestFit="1" customWidth="1"/>
    <col min="3597" max="3597" width="10.7109375" customWidth="1"/>
    <col min="3598" max="3598" width="15.42578125" customWidth="1"/>
    <col min="3844" max="3844" width="34.42578125" customWidth="1"/>
    <col min="3845" max="3845" width="13.85546875" customWidth="1"/>
    <col min="3846" max="3846" width="13.5703125" customWidth="1"/>
    <col min="3847" max="3847" width="14" customWidth="1"/>
    <col min="3848" max="3848" width="13" customWidth="1"/>
    <col min="3849" max="3849" width="22" customWidth="1"/>
    <col min="3850" max="3850" width="12.5703125" customWidth="1"/>
    <col min="3851" max="3851" width="11.7109375" customWidth="1"/>
    <col min="3852" max="3852" width="13.28515625" bestFit="1" customWidth="1"/>
    <col min="3853" max="3853" width="10.7109375" customWidth="1"/>
    <col min="3854" max="3854" width="15.42578125" customWidth="1"/>
    <col min="4100" max="4100" width="34.42578125" customWidth="1"/>
    <col min="4101" max="4101" width="13.85546875" customWidth="1"/>
    <col min="4102" max="4102" width="13.5703125" customWidth="1"/>
    <col min="4103" max="4103" width="14" customWidth="1"/>
    <col min="4104" max="4104" width="13" customWidth="1"/>
    <col min="4105" max="4105" width="22" customWidth="1"/>
    <col min="4106" max="4106" width="12.5703125" customWidth="1"/>
    <col min="4107" max="4107" width="11.7109375" customWidth="1"/>
    <col min="4108" max="4108" width="13.28515625" bestFit="1" customWidth="1"/>
    <col min="4109" max="4109" width="10.7109375" customWidth="1"/>
    <col min="4110" max="4110" width="15.42578125" customWidth="1"/>
    <col min="4356" max="4356" width="34.42578125" customWidth="1"/>
    <col min="4357" max="4357" width="13.85546875" customWidth="1"/>
    <col min="4358" max="4358" width="13.5703125" customWidth="1"/>
    <col min="4359" max="4359" width="14" customWidth="1"/>
    <col min="4360" max="4360" width="13" customWidth="1"/>
    <col min="4361" max="4361" width="22" customWidth="1"/>
    <col min="4362" max="4362" width="12.5703125" customWidth="1"/>
    <col min="4363" max="4363" width="11.7109375" customWidth="1"/>
    <col min="4364" max="4364" width="13.28515625" bestFit="1" customWidth="1"/>
    <col min="4365" max="4365" width="10.7109375" customWidth="1"/>
    <col min="4366" max="4366" width="15.42578125" customWidth="1"/>
    <col min="4612" max="4612" width="34.42578125" customWidth="1"/>
    <col min="4613" max="4613" width="13.85546875" customWidth="1"/>
    <col min="4614" max="4614" width="13.5703125" customWidth="1"/>
    <col min="4615" max="4615" width="14" customWidth="1"/>
    <col min="4616" max="4616" width="13" customWidth="1"/>
    <col min="4617" max="4617" width="22" customWidth="1"/>
    <col min="4618" max="4618" width="12.5703125" customWidth="1"/>
    <col min="4619" max="4619" width="11.7109375" customWidth="1"/>
    <col min="4620" max="4620" width="13.28515625" bestFit="1" customWidth="1"/>
    <col min="4621" max="4621" width="10.7109375" customWidth="1"/>
    <col min="4622" max="4622" width="15.42578125" customWidth="1"/>
    <col min="4868" max="4868" width="34.42578125" customWidth="1"/>
    <col min="4869" max="4869" width="13.85546875" customWidth="1"/>
    <col min="4870" max="4870" width="13.5703125" customWidth="1"/>
    <col min="4871" max="4871" width="14" customWidth="1"/>
    <col min="4872" max="4872" width="13" customWidth="1"/>
    <col min="4873" max="4873" width="22" customWidth="1"/>
    <col min="4874" max="4874" width="12.5703125" customWidth="1"/>
    <col min="4875" max="4875" width="11.7109375" customWidth="1"/>
    <col min="4876" max="4876" width="13.28515625" bestFit="1" customWidth="1"/>
    <col min="4877" max="4877" width="10.7109375" customWidth="1"/>
    <col min="4878" max="4878" width="15.42578125" customWidth="1"/>
    <col min="5124" max="5124" width="34.42578125" customWidth="1"/>
    <col min="5125" max="5125" width="13.85546875" customWidth="1"/>
    <col min="5126" max="5126" width="13.5703125" customWidth="1"/>
    <col min="5127" max="5127" width="14" customWidth="1"/>
    <col min="5128" max="5128" width="13" customWidth="1"/>
    <col min="5129" max="5129" width="22" customWidth="1"/>
    <col min="5130" max="5130" width="12.5703125" customWidth="1"/>
    <col min="5131" max="5131" width="11.7109375" customWidth="1"/>
    <col min="5132" max="5132" width="13.28515625" bestFit="1" customWidth="1"/>
    <col min="5133" max="5133" width="10.7109375" customWidth="1"/>
    <col min="5134" max="5134" width="15.42578125" customWidth="1"/>
    <col min="5380" max="5380" width="34.42578125" customWidth="1"/>
    <col min="5381" max="5381" width="13.85546875" customWidth="1"/>
    <col min="5382" max="5382" width="13.5703125" customWidth="1"/>
    <col min="5383" max="5383" width="14" customWidth="1"/>
    <col min="5384" max="5384" width="13" customWidth="1"/>
    <col min="5385" max="5385" width="22" customWidth="1"/>
    <col min="5386" max="5386" width="12.5703125" customWidth="1"/>
    <col min="5387" max="5387" width="11.7109375" customWidth="1"/>
    <col min="5388" max="5388" width="13.28515625" bestFit="1" customWidth="1"/>
    <col min="5389" max="5389" width="10.7109375" customWidth="1"/>
    <col min="5390" max="5390" width="15.42578125" customWidth="1"/>
    <col min="5636" max="5636" width="34.42578125" customWidth="1"/>
    <col min="5637" max="5637" width="13.85546875" customWidth="1"/>
    <col min="5638" max="5638" width="13.5703125" customWidth="1"/>
    <col min="5639" max="5639" width="14" customWidth="1"/>
    <col min="5640" max="5640" width="13" customWidth="1"/>
    <col min="5641" max="5641" width="22" customWidth="1"/>
    <col min="5642" max="5642" width="12.5703125" customWidth="1"/>
    <col min="5643" max="5643" width="11.7109375" customWidth="1"/>
    <col min="5644" max="5644" width="13.28515625" bestFit="1" customWidth="1"/>
    <col min="5645" max="5645" width="10.7109375" customWidth="1"/>
    <col min="5646" max="5646" width="15.42578125" customWidth="1"/>
    <col min="5892" max="5892" width="34.42578125" customWidth="1"/>
    <col min="5893" max="5893" width="13.85546875" customWidth="1"/>
    <col min="5894" max="5894" width="13.5703125" customWidth="1"/>
    <col min="5895" max="5895" width="14" customWidth="1"/>
    <col min="5896" max="5896" width="13" customWidth="1"/>
    <col min="5897" max="5897" width="22" customWidth="1"/>
    <col min="5898" max="5898" width="12.5703125" customWidth="1"/>
    <col min="5899" max="5899" width="11.7109375" customWidth="1"/>
    <col min="5900" max="5900" width="13.28515625" bestFit="1" customWidth="1"/>
    <col min="5901" max="5901" width="10.7109375" customWidth="1"/>
    <col min="5902" max="5902" width="15.42578125" customWidth="1"/>
    <col min="6148" max="6148" width="34.42578125" customWidth="1"/>
    <col min="6149" max="6149" width="13.85546875" customWidth="1"/>
    <col min="6150" max="6150" width="13.5703125" customWidth="1"/>
    <col min="6151" max="6151" width="14" customWidth="1"/>
    <col min="6152" max="6152" width="13" customWidth="1"/>
    <col min="6153" max="6153" width="22" customWidth="1"/>
    <col min="6154" max="6154" width="12.5703125" customWidth="1"/>
    <col min="6155" max="6155" width="11.7109375" customWidth="1"/>
    <col min="6156" max="6156" width="13.28515625" bestFit="1" customWidth="1"/>
    <col min="6157" max="6157" width="10.7109375" customWidth="1"/>
    <col min="6158" max="6158" width="15.42578125" customWidth="1"/>
    <col min="6404" max="6404" width="34.42578125" customWidth="1"/>
    <col min="6405" max="6405" width="13.85546875" customWidth="1"/>
    <col min="6406" max="6406" width="13.5703125" customWidth="1"/>
    <col min="6407" max="6407" width="14" customWidth="1"/>
    <col min="6408" max="6408" width="13" customWidth="1"/>
    <col min="6409" max="6409" width="22" customWidth="1"/>
    <col min="6410" max="6410" width="12.5703125" customWidth="1"/>
    <col min="6411" max="6411" width="11.7109375" customWidth="1"/>
    <col min="6412" max="6412" width="13.28515625" bestFit="1" customWidth="1"/>
    <col min="6413" max="6413" width="10.7109375" customWidth="1"/>
    <col min="6414" max="6414" width="15.42578125" customWidth="1"/>
    <col min="6660" max="6660" width="34.42578125" customWidth="1"/>
    <col min="6661" max="6661" width="13.85546875" customWidth="1"/>
    <col min="6662" max="6662" width="13.5703125" customWidth="1"/>
    <col min="6663" max="6663" width="14" customWidth="1"/>
    <col min="6664" max="6664" width="13" customWidth="1"/>
    <col min="6665" max="6665" width="22" customWidth="1"/>
    <col min="6666" max="6666" width="12.5703125" customWidth="1"/>
    <col min="6667" max="6667" width="11.7109375" customWidth="1"/>
    <col min="6668" max="6668" width="13.28515625" bestFit="1" customWidth="1"/>
    <col min="6669" max="6669" width="10.7109375" customWidth="1"/>
    <col min="6670" max="6670" width="15.42578125" customWidth="1"/>
    <col min="6916" max="6916" width="34.42578125" customWidth="1"/>
    <col min="6917" max="6917" width="13.85546875" customWidth="1"/>
    <col min="6918" max="6918" width="13.5703125" customWidth="1"/>
    <col min="6919" max="6919" width="14" customWidth="1"/>
    <col min="6920" max="6920" width="13" customWidth="1"/>
    <col min="6921" max="6921" width="22" customWidth="1"/>
    <col min="6922" max="6922" width="12.5703125" customWidth="1"/>
    <col min="6923" max="6923" width="11.7109375" customWidth="1"/>
    <col min="6924" max="6924" width="13.28515625" bestFit="1" customWidth="1"/>
    <col min="6925" max="6925" width="10.7109375" customWidth="1"/>
    <col min="6926" max="6926" width="15.42578125" customWidth="1"/>
    <col min="7172" max="7172" width="34.42578125" customWidth="1"/>
    <col min="7173" max="7173" width="13.85546875" customWidth="1"/>
    <col min="7174" max="7174" width="13.5703125" customWidth="1"/>
    <col min="7175" max="7175" width="14" customWidth="1"/>
    <col min="7176" max="7176" width="13" customWidth="1"/>
    <col min="7177" max="7177" width="22" customWidth="1"/>
    <col min="7178" max="7178" width="12.5703125" customWidth="1"/>
    <col min="7179" max="7179" width="11.7109375" customWidth="1"/>
    <col min="7180" max="7180" width="13.28515625" bestFit="1" customWidth="1"/>
    <col min="7181" max="7181" width="10.7109375" customWidth="1"/>
    <col min="7182" max="7182" width="15.42578125" customWidth="1"/>
    <col min="7428" max="7428" width="34.42578125" customWidth="1"/>
    <col min="7429" max="7429" width="13.85546875" customWidth="1"/>
    <col min="7430" max="7430" width="13.5703125" customWidth="1"/>
    <col min="7431" max="7431" width="14" customWidth="1"/>
    <col min="7432" max="7432" width="13" customWidth="1"/>
    <col min="7433" max="7433" width="22" customWidth="1"/>
    <col min="7434" max="7434" width="12.5703125" customWidth="1"/>
    <col min="7435" max="7435" width="11.7109375" customWidth="1"/>
    <col min="7436" max="7436" width="13.28515625" bestFit="1" customWidth="1"/>
    <col min="7437" max="7437" width="10.7109375" customWidth="1"/>
    <col min="7438" max="7438" width="15.42578125" customWidth="1"/>
    <col min="7684" max="7684" width="34.42578125" customWidth="1"/>
    <col min="7685" max="7685" width="13.85546875" customWidth="1"/>
    <col min="7686" max="7686" width="13.5703125" customWidth="1"/>
    <col min="7687" max="7687" width="14" customWidth="1"/>
    <col min="7688" max="7688" width="13" customWidth="1"/>
    <col min="7689" max="7689" width="22" customWidth="1"/>
    <col min="7690" max="7690" width="12.5703125" customWidth="1"/>
    <col min="7691" max="7691" width="11.7109375" customWidth="1"/>
    <col min="7692" max="7692" width="13.28515625" bestFit="1" customWidth="1"/>
    <col min="7693" max="7693" width="10.7109375" customWidth="1"/>
    <col min="7694" max="7694" width="15.42578125" customWidth="1"/>
    <col min="7940" max="7940" width="34.42578125" customWidth="1"/>
    <col min="7941" max="7941" width="13.85546875" customWidth="1"/>
    <col min="7942" max="7942" width="13.5703125" customWidth="1"/>
    <col min="7943" max="7943" width="14" customWidth="1"/>
    <col min="7944" max="7944" width="13" customWidth="1"/>
    <col min="7945" max="7945" width="22" customWidth="1"/>
    <col min="7946" max="7946" width="12.5703125" customWidth="1"/>
    <col min="7947" max="7947" width="11.7109375" customWidth="1"/>
    <col min="7948" max="7948" width="13.28515625" bestFit="1" customWidth="1"/>
    <col min="7949" max="7949" width="10.7109375" customWidth="1"/>
    <col min="7950" max="7950" width="15.42578125" customWidth="1"/>
    <col min="8196" max="8196" width="34.42578125" customWidth="1"/>
    <col min="8197" max="8197" width="13.85546875" customWidth="1"/>
    <col min="8198" max="8198" width="13.5703125" customWidth="1"/>
    <col min="8199" max="8199" width="14" customWidth="1"/>
    <col min="8200" max="8200" width="13" customWidth="1"/>
    <col min="8201" max="8201" width="22" customWidth="1"/>
    <col min="8202" max="8202" width="12.5703125" customWidth="1"/>
    <col min="8203" max="8203" width="11.7109375" customWidth="1"/>
    <col min="8204" max="8204" width="13.28515625" bestFit="1" customWidth="1"/>
    <col min="8205" max="8205" width="10.7109375" customWidth="1"/>
    <col min="8206" max="8206" width="15.42578125" customWidth="1"/>
    <col min="8452" max="8452" width="34.42578125" customWidth="1"/>
    <col min="8453" max="8453" width="13.85546875" customWidth="1"/>
    <col min="8454" max="8454" width="13.5703125" customWidth="1"/>
    <col min="8455" max="8455" width="14" customWidth="1"/>
    <col min="8456" max="8456" width="13" customWidth="1"/>
    <col min="8457" max="8457" width="22" customWidth="1"/>
    <col min="8458" max="8458" width="12.5703125" customWidth="1"/>
    <col min="8459" max="8459" width="11.7109375" customWidth="1"/>
    <col min="8460" max="8460" width="13.28515625" bestFit="1" customWidth="1"/>
    <col min="8461" max="8461" width="10.7109375" customWidth="1"/>
    <col min="8462" max="8462" width="15.42578125" customWidth="1"/>
    <col min="8708" max="8708" width="34.42578125" customWidth="1"/>
    <col min="8709" max="8709" width="13.85546875" customWidth="1"/>
    <col min="8710" max="8710" width="13.5703125" customWidth="1"/>
    <col min="8711" max="8711" width="14" customWidth="1"/>
    <col min="8712" max="8712" width="13" customWidth="1"/>
    <col min="8713" max="8713" width="22" customWidth="1"/>
    <col min="8714" max="8714" width="12.5703125" customWidth="1"/>
    <col min="8715" max="8715" width="11.7109375" customWidth="1"/>
    <col min="8716" max="8716" width="13.28515625" bestFit="1" customWidth="1"/>
    <col min="8717" max="8717" width="10.7109375" customWidth="1"/>
    <col min="8718" max="8718" width="15.42578125" customWidth="1"/>
    <col min="8964" max="8964" width="34.42578125" customWidth="1"/>
    <col min="8965" max="8965" width="13.85546875" customWidth="1"/>
    <col min="8966" max="8966" width="13.5703125" customWidth="1"/>
    <col min="8967" max="8967" width="14" customWidth="1"/>
    <col min="8968" max="8968" width="13" customWidth="1"/>
    <col min="8969" max="8969" width="22" customWidth="1"/>
    <col min="8970" max="8970" width="12.5703125" customWidth="1"/>
    <col min="8971" max="8971" width="11.7109375" customWidth="1"/>
    <col min="8972" max="8972" width="13.28515625" bestFit="1" customWidth="1"/>
    <col min="8973" max="8973" width="10.7109375" customWidth="1"/>
    <col min="8974" max="8974" width="15.42578125" customWidth="1"/>
    <col min="9220" max="9220" width="34.42578125" customWidth="1"/>
    <col min="9221" max="9221" width="13.85546875" customWidth="1"/>
    <col min="9222" max="9222" width="13.5703125" customWidth="1"/>
    <col min="9223" max="9223" width="14" customWidth="1"/>
    <col min="9224" max="9224" width="13" customWidth="1"/>
    <col min="9225" max="9225" width="22" customWidth="1"/>
    <col min="9226" max="9226" width="12.5703125" customWidth="1"/>
    <col min="9227" max="9227" width="11.7109375" customWidth="1"/>
    <col min="9228" max="9228" width="13.28515625" bestFit="1" customWidth="1"/>
    <col min="9229" max="9229" width="10.7109375" customWidth="1"/>
    <col min="9230" max="9230" width="15.42578125" customWidth="1"/>
    <col min="9476" max="9476" width="34.42578125" customWidth="1"/>
    <col min="9477" max="9477" width="13.85546875" customWidth="1"/>
    <col min="9478" max="9478" width="13.5703125" customWidth="1"/>
    <col min="9479" max="9479" width="14" customWidth="1"/>
    <col min="9480" max="9480" width="13" customWidth="1"/>
    <col min="9481" max="9481" width="22" customWidth="1"/>
    <col min="9482" max="9482" width="12.5703125" customWidth="1"/>
    <col min="9483" max="9483" width="11.7109375" customWidth="1"/>
    <col min="9484" max="9484" width="13.28515625" bestFit="1" customWidth="1"/>
    <col min="9485" max="9485" width="10.7109375" customWidth="1"/>
    <col min="9486" max="9486" width="15.42578125" customWidth="1"/>
    <col min="9732" max="9732" width="34.42578125" customWidth="1"/>
    <col min="9733" max="9733" width="13.85546875" customWidth="1"/>
    <col min="9734" max="9734" width="13.5703125" customWidth="1"/>
    <col min="9735" max="9735" width="14" customWidth="1"/>
    <col min="9736" max="9736" width="13" customWidth="1"/>
    <col min="9737" max="9737" width="22" customWidth="1"/>
    <col min="9738" max="9738" width="12.5703125" customWidth="1"/>
    <col min="9739" max="9739" width="11.7109375" customWidth="1"/>
    <col min="9740" max="9740" width="13.28515625" bestFit="1" customWidth="1"/>
    <col min="9741" max="9741" width="10.7109375" customWidth="1"/>
    <col min="9742" max="9742" width="15.42578125" customWidth="1"/>
    <col min="9988" max="9988" width="34.42578125" customWidth="1"/>
    <col min="9989" max="9989" width="13.85546875" customWidth="1"/>
    <col min="9990" max="9990" width="13.5703125" customWidth="1"/>
    <col min="9991" max="9991" width="14" customWidth="1"/>
    <col min="9992" max="9992" width="13" customWidth="1"/>
    <col min="9993" max="9993" width="22" customWidth="1"/>
    <col min="9994" max="9994" width="12.5703125" customWidth="1"/>
    <col min="9995" max="9995" width="11.7109375" customWidth="1"/>
    <col min="9996" max="9996" width="13.28515625" bestFit="1" customWidth="1"/>
    <col min="9997" max="9997" width="10.7109375" customWidth="1"/>
    <col min="9998" max="9998" width="15.42578125" customWidth="1"/>
    <col min="10244" max="10244" width="34.42578125" customWidth="1"/>
    <col min="10245" max="10245" width="13.85546875" customWidth="1"/>
    <col min="10246" max="10246" width="13.5703125" customWidth="1"/>
    <col min="10247" max="10247" width="14" customWidth="1"/>
    <col min="10248" max="10248" width="13" customWidth="1"/>
    <col min="10249" max="10249" width="22" customWidth="1"/>
    <col min="10250" max="10250" width="12.5703125" customWidth="1"/>
    <col min="10251" max="10251" width="11.7109375" customWidth="1"/>
    <col min="10252" max="10252" width="13.28515625" bestFit="1" customWidth="1"/>
    <col min="10253" max="10253" width="10.7109375" customWidth="1"/>
    <col min="10254" max="10254" width="15.42578125" customWidth="1"/>
    <col min="10500" max="10500" width="34.42578125" customWidth="1"/>
    <col min="10501" max="10501" width="13.85546875" customWidth="1"/>
    <col min="10502" max="10502" width="13.5703125" customWidth="1"/>
    <col min="10503" max="10503" width="14" customWidth="1"/>
    <col min="10504" max="10504" width="13" customWidth="1"/>
    <col min="10505" max="10505" width="22" customWidth="1"/>
    <col min="10506" max="10506" width="12.5703125" customWidth="1"/>
    <col min="10507" max="10507" width="11.7109375" customWidth="1"/>
    <col min="10508" max="10508" width="13.28515625" bestFit="1" customWidth="1"/>
    <col min="10509" max="10509" width="10.7109375" customWidth="1"/>
    <col min="10510" max="10510" width="15.42578125" customWidth="1"/>
    <col min="10756" max="10756" width="34.42578125" customWidth="1"/>
    <col min="10757" max="10757" width="13.85546875" customWidth="1"/>
    <col min="10758" max="10758" width="13.5703125" customWidth="1"/>
    <col min="10759" max="10759" width="14" customWidth="1"/>
    <col min="10760" max="10760" width="13" customWidth="1"/>
    <col min="10761" max="10761" width="22" customWidth="1"/>
    <col min="10762" max="10762" width="12.5703125" customWidth="1"/>
    <col min="10763" max="10763" width="11.7109375" customWidth="1"/>
    <col min="10764" max="10764" width="13.28515625" bestFit="1" customWidth="1"/>
    <col min="10765" max="10765" width="10.7109375" customWidth="1"/>
    <col min="10766" max="10766" width="15.42578125" customWidth="1"/>
    <col min="11012" max="11012" width="34.42578125" customWidth="1"/>
    <col min="11013" max="11013" width="13.85546875" customWidth="1"/>
    <col min="11014" max="11014" width="13.5703125" customWidth="1"/>
    <col min="11015" max="11015" width="14" customWidth="1"/>
    <col min="11016" max="11016" width="13" customWidth="1"/>
    <col min="11017" max="11017" width="22" customWidth="1"/>
    <col min="11018" max="11018" width="12.5703125" customWidth="1"/>
    <col min="11019" max="11019" width="11.7109375" customWidth="1"/>
    <col min="11020" max="11020" width="13.28515625" bestFit="1" customWidth="1"/>
    <col min="11021" max="11021" width="10.7109375" customWidth="1"/>
    <col min="11022" max="11022" width="15.42578125" customWidth="1"/>
    <col min="11268" max="11268" width="34.42578125" customWidth="1"/>
    <col min="11269" max="11269" width="13.85546875" customWidth="1"/>
    <col min="11270" max="11270" width="13.5703125" customWidth="1"/>
    <col min="11271" max="11271" width="14" customWidth="1"/>
    <col min="11272" max="11272" width="13" customWidth="1"/>
    <col min="11273" max="11273" width="22" customWidth="1"/>
    <col min="11274" max="11274" width="12.5703125" customWidth="1"/>
    <col min="11275" max="11275" width="11.7109375" customWidth="1"/>
    <col min="11276" max="11276" width="13.28515625" bestFit="1" customWidth="1"/>
    <col min="11277" max="11277" width="10.7109375" customWidth="1"/>
    <col min="11278" max="11278" width="15.42578125" customWidth="1"/>
    <col min="11524" max="11524" width="34.42578125" customWidth="1"/>
    <col min="11525" max="11525" width="13.85546875" customWidth="1"/>
    <col min="11526" max="11526" width="13.5703125" customWidth="1"/>
    <col min="11527" max="11527" width="14" customWidth="1"/>
    <col min="11528" max="11528" width="13" customWidth="1"/>
    <col min="11529" max="11529" width="22" customWidth="1"/>
    <col min="11530" max="11530" width="12.5703125" customWidth="1"/>
    <col min="11531" max="11531" width="11.7109375" customWidth="1"/>
    <col min="11532" max="11532" width="13.28515625" bestFit="1" customWidth="1"/>
    <col min="11533" max="11533" width="10.7109375" customWidth="1"/>
    <col min="11534" max="11534" width="15.42578125" customWidth="1"/>
    <col min="11780" max="11780" width="34.42578125" customWidth="1"/>
    <col min="11781" max="11781" width="13.85546875" customWidth="1"/>
    <col min="11782" max="11782" width="13.5703125" customWidth="1"/>
    <col min="11783" max="11783" width="14" customWidth="1"/>
    <col min="11784" max="11784" width="13" customWidth="1"/>
    <col min="11785" max="11785" width="22" customWidth="1"/>
    <col min="11786" max="11786" width="12.5703125" customWidth="1"/>
    <col min="11787" max="11787" width="11.7109375" customWidth="1"/>
    <col min="11788" max="11788" width="13.28515625" bestFit="1" customWidth="1"/>
    <col min="11789" max="11789" width="10.7109375" customWidth="1"/>
    <col min="11790" max="11790" width="15.42578125" customWidth="1"/>
    <col min="12036" max="12036" width="34.42578125" customWidth="1"/>
    <col min="12037" max="12037" width="13.85546875" customWidth="1"/>
    <col min="12038" max="12038" width="13.5703125" customWidth="1"/>
    <col min="12039" max="12039" width="14" customWidth="1"/>
    <col min="12040" max="12040" width="13" customWidth="1"/>
    <col min="12041" max="12041" width="22" customWidth="1"/>
    <col min="12042" max="12042" width="12.5703125" customWidth="1"/>
    <col min="12043" max="12043" width="11.7109375" customWidth="1"/>
    <col min="12044" max="12044" width="13.28515625" bestFit="1" customWidth="1"/>
    <col min="12045" max="12045" width="10.7109375" customWidth="1"/>
    <col min="12046" max="12046" width="15.42578125" customWidth="1"/>
    <col min="12292" max="12292" width="34.42578125" customWidth="1"/>
    <col min="12293" max="12293" width="13.85546875" customWidth="1"/>
    <col min="12294" max="12294" width="13.5703125" customWidth="1"/>
    <col min="12295" max="12295" width="14" customWidth="1"/>
    <col min="12296" max="12296" width="13" customWidth="1"/>
    <col min="12297" max="12297" width="22" customWidth="1"/>
    <col min="12298" max="12298" width="12.5703125" customWidth="1"/>
    <col min="12299" max="12299" width="11.7109375" customWidth="1"/>
    <col min="12300" max="12300" width="13.28515625" bestFit="1" customWidth="1"/>
    <col min="12301" max="12301" width="10.7109375" customWidth="1"/>
    <col min="12302" max="12302" width="15.42578125" customWidth="1"/>
    <col min="12548" max="12548" width="34.42578125" customWidth="1"/>
    <col min="12549" max="12549" width="13.85546875" customWidth="1"/>
    <col min="12550" max="12550" width="13.5703125" customWidth="1"/>
    <col min="12551" max="12551" width="14" customWidth="1"/>
    <col min="12552" max="12552" width="13" customWidth="1"/>
    <col min="12553" max="12553" width="22" customWidth="1"/>
    <col min="12554" max="12554" width="12.5703125" customWidth="1"/>
    <col min="12555" max="12555" width="11.7109375" customWidth="1"/>
    <col min="12556" max="12556" width="13.28515625" bestFit="1" customWidth="1"/>
    <col min="12557" max="12557" width="10.7109375" customWidth="1"/>
    <col min="12558" max="12558" width="15.42578125" customWidth="1"/>
    <col min="12804" max="12804" width="34.42578125" customWidth="1"/>
    <col min="12805" max="12805" width="13.85546875" customWidth="1"/>
    <col min="12806" max="12806" width="13.5703125" customWidth="1"/>
    <col min="12807" max="12807" width="14" customWidth="1"/>
    <col min="12808" max="12808" width="13" customWidth="1"/>
    <col min="12809" max="12809" width="22" customWidth="1"/>
    <col min="12810" max="12810" width="12.5703125" customWidth="1"/>
    <col min="12811" max="12811" width="11.7109375" customWidth="1"/>
    <col min="12812" max="12812" width="13.28515625" bestFit="1" customWidth="1"/>
    <col min="12813" max="12813" width="10.7109375" customWidth="1"/>
    <col min="12814" max="12814" width="15.42578125" customWidth="1"/>
    <col min="13060" max="13060" width="34.42578125" customWidth="1"/>
    <col min="13061" max="13061" width="13.85546875" customWidth="1"/>
    <col min="13062" max="13062" width="13.5703125" customWidth="1"/>
    <col min="13063" max="13063" width="14" customWidth="1"/>
    <col min="13064" max="13064" width="13" customWidth="1"/>
    <col min="13065" max="13065" width="22" customWidth="1"/>
    <col min="13066" max="13066" width="12.5703125" customWidth="1"/>
    <col min="13067" max="13067" width="11.7109375" customWidth="1"/>
    <col min="13068" max="13068" width="13.28515625" bestFit="1" customWidth="1"/>
    <col min="13069" max="13069" width="10.7109375" customWidth="1"/>
    <col min="13070" max="13070" width="15.42578125" customWidth="1"/>
    <col min="13316" max="13316" width="34.42578125" customWidth="1"/>
    <col min="13317" max="13317" width="13.85546875" customWidth="1"/>
    <col min="13318" max="13318" width="13.5703125" customWidth="1"/>
    <col min="13319" max="13319" width="14" customWidth="1"/>
    <col min="13320" max="13320" width="13" customWidth="1"/>
    <col min="13321" max="13321" width="22" customWidth="1"/>
    <col min="13322" max="13322" width="12.5703125" customWidth="1"/>
    <col min="13323" max="13323" width="11.7109375" customWidth="1"/>
    <col min="13324" max="13324" width="13.28515625" bestFit="1" customWidth="1"/>
    <col min="13325" max="13325" width="10.7109375" customWidth="1"/>
    <col min="13326" max="13326" width="15.42578125" customWidth="1"/>
    <col min="13572" max="13572" width="34.42578125" customWidth="1"/>
    <col min="13573" max="13573" width="13.85546875" customWidth="1"/>
    <col min="13574" max="13574" width="13.5703125" customWidth="1"/>
    <col min="13575" max="13575" width="14" customWidth="1"/>
    <col min="13576" max="13576" width="13" customWidth="1"/>
    <col min="13577" max="13577" width="22" customWidth="1"/>
    <col min="13578" max="13578" width="12.5703125" customWidth="1"/>
    <col min="13579" max="13579" width="11.7109375" customWidth="1"/>
    <col min="13580" max="13580" width="13.28515625" bestFit="1" customWidth="1"/>
    <col min="13581" max="13581" width="10.7109375" customWidth="1"/>
    <col min="13582" max="13582" width="15.42578125" customWidth="1"/>
    <col min="13828" max="13828" width="34.42578125" customWidth="1"/>
    <col min="13829" max="13829" width="13.85546875" customWidth="1"/>
    <col min="13830" max="13830" width="13.5703125" customWidth="1"/>
    <col min="13831" max="13831" width="14" customWidth="1"/>
    <col min="13832" max="13832" width="13" customWidth="1"/>
    <col min="13833" max="13833" width="22" customWidth="1"/>
    <col min="13834" max="13834" width="12.5703125" customWidth="1"/>
    <col min="13835" max="13835" width="11.7109375" customWidth="1"/>
    <col min="13836" max="13836" width="13.28515625" bestFit="1" customWidth="1"/>
    <col min="13837" max="13837" width="10.7109375" customWidth="1"/>
    <col min="13838" max="13838" width="15.42578125" customWidth="1"/>
    <col min="14084" max="14084" width="34.42578125" customWidth="1"/>
    <col min="14085" max="14085" width="13.85546875" customWidth="1"/>
    <col min="14086" max="14086" width="13.5703125" customWidth="1"/>
    <col min="14087" max="14087" width="14" customWidth="1"/>
    <col min="14088" max="14088" width="13" customWidth="1"/>
    <col min="14089" max="14089" width="22" customWidth="1"/>
    <col min="14090" max="14090" width="12.5703125" customWidth="1"/>
    <col min="14091" max="14091" width="11.7109375" customWidth="1"/>
    <col min="14092" max="14092" width="13.28515625" bestFit="1" customWidth="1"/>
    <col min="14093" max="14093" width="10.7109375" customWidth="1"/>
    <col min="14094" max="14094" width="15.42578125" customWidth="1"/>
    <col min="14340" max="14340" width="34.42578125" customWidth="1"/>
    <col min="14341" max="14341" width="13.85546875" customWidth="1"/>
    <col min="14342" max="14342" width="13.5703125" customWidth="1"/>
    <col min="14343" max="14343" width="14" customWidth="1"/>
    <col min="14344" max="14344" width="13" customWidth="1"/>
    <col min="14345" max="14345" width="22" customWidth="1"/>
    <col min="14346" max="14346" width="12.5703125" customWidth="1"/>
    <col min="14347" max="14347" width="11.7109375" customWidth="1"/>
    <col min="14348" max="14348" width="13.28515625" bestFit="1" customWidth="1"/>
    <col min="14349" max="14349" width="10.7109375" customWidth="1"/>
    <col min="14350" max="14350" width="15.42578125" customWidth="1"/>
    <col min="14596" max="14596" width="34.42578125" customWidth="1"/>
    <col min="14597" max="14597" width="13.85546875" customWidth="1"/>
    <col min="14598" max="14598" width="13.5703125" customWidth="1"/>
    <col min="14599" max="14599" width="14" customWidth="1"/>
    <col min="14600" max="14600" width="13" customWidth="1"/>
    <col min="14601" max="14601" width="22" customWidth="1"/>
    <col min="14602" max="14602" width="12.5703125" customWidth="1"/>
    <col min="14603" max="14603" width="11.7109375" customWidth="1"/>
    <col min="14604" max="14604" width="13.28515625" bestFit="1" customWidth="1"/>
    <col min="14605" max="14605" width="10.7109375" customWidth="1"/>
    <col min="14606" max="14606" width="15.42578125" customWidth="1"/>
    <col min="14852" max="14852" width="34.42578125" customWidth="1"/>
    <col min="14853" max="14853" width="13.85546875" customWidth="1"/>
    <col min="14854" max="14854" width="13.5703125" customWidth="1"/>
    <col min="14855" max="14855" width="14" customWidth="1"/>
    <col min="14856" max="14856" width="13" customWidth="1"/>
    <col min="14857" max="14857" width="22" customWidth="1"/>
    <col min="14858" max="14858" width="12.5703125" customWidth="1"/>
    <col min="14859" max="14859" width="11.7109375" customWidth="1"/>
    <col min="14860" max="14860" width="13.28515625" bestFit="1" customWidth="1"/>
    <col min="14861" max="14861" width="10.7109375" customWidth="1"/>
    <col min="14862" max="14862" width="15.42578125" customWidth="1"/>
    <col min="15108" max="15108" width="34.42578125" customWidth="1"/>
    <col min="15109" max="15109" width="13.85546875" customWidth="1"/>
    <col min="15110" max="15110" width="13.5703125" customWidth="1"/>
    <col min="15111" max="15111" width="14" customWidth="1"/>
    <col min="15112" max="15112" width="13" customWidth="1"/>
    <col min="15113" max="15113" width="22" customWidth="1"/>
    <col min="15114" max="15114" width="12.5703125" customWidth="1"/>
    <col min="15115" max="15115" width="11.7109375" customWidth="1"/>
    <col min="15116" max="15116" width="13.28515625" bestFit="1" customWidth="1"/>
    <col min="15117" max="15117" width="10.7109375" customWidth="1"/>
    <col min="15118" max="15118" width="15.42578125" customWidth="1"/>
    <col min="15364" max="15364" width="34.42578125" customWidth="1"/>
    <col min="15365" max="15365" width="13.85546875" customWidth="1"/>
    <col min="15366" max="15366" width="13.5703125" customWidth="1"/>
    <col min="15367" max="15367" width="14" customWidth="1"/>
    <col min="15368" max="15368" width="13" customWidth="1"/>
    <col min="15369" max="15369" width="22" customWidth="1"/>
    <col min="15370" max="15370" width="12.5703125" customWidth="1"/>
    <col min="15371" max="15371" width="11.7109375" customWidth="1"/>
    <col min="15372" max="15372" width="13.28515625" bestFit="1" customWidth="1"/>
    <col min="15373" max="15373" width="10.7109375" customWidth="1"/>
    <col min="15374" max="15374" width="15.42578125" customWidth="1"/>
    <col min="15620" max="15620" width="34.42578125" customWidth="1"/>
    <col min="15621" max="15621" width="13.85546875" customWidth="1"/>
    <col min="15622" max="15622" width="13.5703125" customWidth="1"/>
    <col min="15623" max="15623" width="14" customWidth="1"/>
    <col min="15624" max="15624" width="13" customWidth="1"/>
    <col min="15625" max="15625" width="22" customWidth="1"/>
    <col min="15626" max="15626" width="12.5703125" customWidth="1"/>
    <col min="15627" max="15627" width="11.7109375" customWidth="1"/>
    <col min="15628" max="15628" width="13.28515625" bestFit="1" customWidth="1"/>
    <col min="15629" max="15629" width="10.7109375" customWidth="1"/>
    <col min="15630" max="15630" width="15.42578125" customWidth="1"/>
    <col min="15876" max="15876" width="34.42578125" customWidth="1"/>
    <col min="15877" max="15877" width="13.85546875" customWidth="1"/>
    <col min="15878" max="15878" width="13.5703125" customWidth="1"/>
    <col min="15879" max="15879" width="14" customWidth="1"/>
    <col min="15880" max="15880" width="13" customWidth="1"/>
    <col min="15881" max="15881" width="22" customWidth="1"/>
    <col min="15882" max="15882" width="12.5703125" customWidth="1"/>
    <col min="15883" max="15883" width="11.7109375" customWidth="1"/>
    <col min="15884" max="15884" width="13.28515625" bestFit="1" customWidth="1"/>
    <col min="15885" max="15885" width="10.7109375" customWidth="1"/>
    <col min="15886" max="15886" width="15.42578125" customWidth="1"/>
    <col min="16132" max="16132" width="34.42578125" customWidth="1"/>
    <col min="16133" max="16133" width="13.85546875" customWidth="1"/>
    <col min="16134" max="16134" width="13.5703125" customWidth="1"/>
    <col min="16135" max="16135" width="14" customWidth="1"/>
    <col min="16136" max="16136" width="13" customWidth="1"/>
    <col min="16137" max="16137" width="22" customWidth="1"/>
    <col min="16138" max="16138" width="12.5703125" customWidth="1"/>
    <col min="16139" max="16139" width="11.7109375" customWidth="1"/>
    <col min="16140" max="16140" width="13.28515625" bestFit="1" customWidth="1"/>
    <col min="16141" max="16141" width="10.7109375" customWidth="1"/>
    <col min="16142" max="16142" width="15.42578125" customWidth="1"/>
  </cols>
  <sheetData>
    <row r="1" spans="1:17" x14ac:dyDescent="0.25">
      <c r="A1" s="51" t="s">
        <v>0</v>
      </c>
      <c r="B1" s="51"/>
      <c r="C1" s="51"/>
      <c r="D1" s="51"/>
      <c r="E1" s="51"/>
      <c r="F1" s="51"/>
      <c r="G1" s="51"/>
      <c r="H1" s="51"/>
      <c r="I1" s="51"/>
      <c r="J1" s="51"/>
      <c r="K1" s="51"/>
      <c r="L1" s="51"/>
      <c r="M1" s="51"/>
      <c r="N1" s="51"/>
      <c r="O1" s="1"/>
      <c r="P1" s="1"/>
      <c r="Q1" s="1"/>
    </row>
    <row r="2" spans="1:17" x14ac:dyDescent="0.25">
      <c r="A2" s="51" t="str">
        <f>[3]Draw!B1</f>
        <v>Carroll County Department of Job &amp; Family Services</v>
      </c>
      <c r="B2" s="51"/>
      <c r="C2" s="51"/>
      <c r="D2" s="51"/>
      <c r="E2" s="51"/>
      <c r="F2" s="51"/>
      <c r="G2" s="51"/>
      <c r="H2" s="51"/>
      <c r="I2" s="51"/>
      <c r="J2" s="51"/>
      <c r="K2" s="51"/>
      <c r="L2" s="51"/>
      <c r="M2" s="51"/>
      <c r="N2" s="51"/>
      <c r="O2" s="1"/>
      <c r="P2" s="1"/>
      <c r="Q2" s="1"/>
    </row>
    <row r="3" spans="1:17" x14ac:dyDescent="0.25">
      <c r="A3" s="2" t="str">
        <f>HYPERLINK("#'Index'!A1","Index")</f>
        <v>Index</v>
      </c>
    </row>
    <row r="4" spans="1:17" ht="12.75" customHeight="1" x14ac:dyDescent="0.25">
      <c r="A4" s="52" t="s">
        <v>1</v>
      </c>
      <c r="B4" s="52"/>
      <c r="C4" s="52"/>
      <c r="D4" s="52"/>
      <c r="E4" s="52"/>
      <c r="F4" s="52"/>
      <c r="G4" s="52"/>
      <c r="H4" s="52"/>
      <c r="I4" s="52"/>
      <c r="J4" s="52"/>
      <c r="K4" s="52"/>
      <c r="L4" s="52"/>
      <c r="M4" s="52"/>
      <c r="N4" s="52"/>
    </row>
    <row r="5" spans="1:17" x14ac:dyDescent="0.25">
      <c r="A5" s="52" t="s">
        <v>2</v>
      </c>
      <c r="B5" s="52"/>
      <c r="C5" s="52"/>
      <c r="D5" s="52"/>
      <c r="E5" s="52"/>
      <c r="F5" s="52"/>
      <c r="G5" s="52"/>
      <c r="H5" s="52"/>
      <c r="I5" s="52"/>
      <c r="J5" s="52"/>
      <c r="K5" s="52"/>
      <c r="L5" s="52"/>
      <c r="M5" s="52"/>
      <c r="N5" s="52"/>
    </row>
    <row r="7" spans="1:17" x14ac:dyDescent="0.25">
      <c r="A7" t="s">
        <v>3</v>
      </c>
      <c r="D7" s="3" t="s">
        <v>4</v>
      </c>
    </row>
    <row r="8" spans="1:17" ht="15.75" customHeight="1" thickBot="1" x14ac:dyDescent="0.3">
      <c r="A8" s="4" t="s">
        <v>5</v>
      </c>
    </row>
    <row r="9" spans="1:17" s="10" customFormat="1" ht="54" customHeight="1" x14ac:dyDescent="0.2">
      <c r="A9" s="5" t="s">
        <v>6</v>
      </c>
      <c r="B9" s="6" t="s">
        <v>7</v>
      </c>
      <c r="C9" s="7" t="s">
        <v>8</v>
      </c>
      <c r="D9" s="8" t="s">
        <v>9</v>
      </c>
      <c r="E9" s="7" t="s">
        <v>49</v>
      </c>
      <c r="F9" s="7" t="s">
        <v>11</v>
      </c>
      <c r="G9" s="7"/>
      <c r="H9" s="7"/>
      <c r="I9" s="7"/>
      <c r="J9" s="7"/>
      <c r="K9" s="7"/>
      <c r="L9" s="7"/>
      <c r="M9" s="7"/>
      <c r="N9" s="9" t="s">
        <v>12</v>
      </c>
      <c r="P9" s="11"/>
    </row>
    <row r="10" spans="1:17" x14ac:dyDescent="0.25">
      <c r="A10" s="12" t="s">
        <v>13</v>
      </c>
      <c r="B10" s="13">
        <v>17.257999999999999</v>
      </c>
      <c r="C10" s="14">
        <v>157167.97</v>
      </c>
      <c r="D10" s="14">
        <v>18303</v>
      </c>
      <c r="E10" s="14"/>
      <c r="F10" s="14">
        <v>-56347.97</v>
      </c>
      <c r="G10" s="14"/>
      <c r="H10" s="14"/>
      <c r="I10" s="14"/>
      <c r="J10" s="14"/>
      <c r="K10" s="14"/>
      <c r="L10" s="14"/>
      <c r="M10" s="14"/>
      <c r="N10" s="15">
        <f>SUM(C10:M10)</f>
        <v>119123</v>
      </c>
      <c r="P10" s="16"/>
    </row>
    <row r="11" spans="1:17" x14ac:dyDescent="0.25">
      <c r="A11" s="12" t="s">
        <v>14</v>
      </c>
      <c r="B11" s="13">
        <v>17.277999999999999</v>
      </c>
      <c r="C11" s="14">
        <v>153159.37</v>
      </c>
      <c r="D11" s="14">
        <v>18075</v>
      </c>
      <c r="E11" s="14"/>
      <c r="F11" s="14">
        <v>-80444.37000000001</v>
      </c>
      <c r="G11" s="14"/>
      <c r="H11" s="14"/>
      <c r="I11" s="14"/>
      <c r="J11" s="14"/>
      <c r="K11" s="14"/>
      <c r="L11" s="14"/>
      <c r="M11" s="14"/>
      <c r="N11" s="15">
        <f>SUM(C11:M11)</f>
        <v>90789.999999999985</v>
      </c>
    </row>
    <row r="12" spans="1:17" x14ac:dyDescent="0.25">
      <c r="A12" s="12" t="s">
        <v>15</v>
      </c>
      <c r="B12" s="13">
        <v>17.259</v>
      </c>
      <c r="C12" s="14">
        <v>90177.32</v>
      </c>
      <c r="D12" s="14">
        <v>118647</v>
      </c>
      <c r="E12" s="14"/>
      <c r="F12" s="14"/>
      <c r="G12" s="14"/>
      <c r="H12" s="14"/>
      <c r="I12" s="14"/>
      <c r="J12" s="14"/>
      <c r="K12" s="14"/>
      <c r="L12" s="14"/>
      <c r="M12" s="14"/>
      <c r="N12" s="15">
        <f>SUM(C12:M12)</f>
        <v>208824.32000000001</v>
      </c>
      <c r="P12" s="16"/>
    </row>
    <row r="13" spans="1:17" hidden="1" x14ac:dyDescent="0.25">
      <c r="A13" s="12" t="s">
        <v>16</v>
      </c>
      <c r="B13" s="13"/>
      <c r="C13" s="17"/>
      <c r="D13" s="17"/>
      <c r="E13" s="17"/>
      <c r="F13" s="17"/>
      <c r="G13" s="17"/>
      <c r="H13" s="17"/>
      <c r="I13" s="17"/>
      <c r="J13" s="17"/>
      <c r="K13" s="17"/>
      <c r="L13" s="17"/>
      <c r="M13" s="17"/>
      <c r="N13" s="15"/>
    </row>
    <row r="14" spans="1:17" hidden="1" x14ac:dyDescent="0.25">
      <c r="A14" s="12" t="s">
        <v>17</v>
      </c>
      <c r="B14" s="13">
        <v>17.257999999999999</v>
      </c>
      <c r="C14" s="14"/>
      <c r="D14" s="14"/>
      <c r="E14" s="14"/>
      <c r="F14" s="14"/>
      <c r="G14" s="14"/>
      <c r="H14" s="14"/>
      <c r="I14" s="14"/>
      <c r="J14" s="14"/>
      <c r="K14" s="14"/>
      <c r="L14" s="14"/>
      <c r="M14" s="14"/>
      <c r="N14" s="15">
        <f>SUM(C14:M14)</f>
        <v>0</v>
      </c>
    </row>
    <row r="15" spans="1:17" hidden="1" x14ac:dyDescent="0.25">
      <c r="A15" s="12" t="s">
        <v>18</v>
      </c>
      <c r="B15" s="13">
        <v>17.277999999999999</v>
      </c>
      <c r="C15" s="14"/>
      <c r="D15" s="14"/>
      <c r="E15" s="14"/>
      <c r="F15" s="14"/>
      <c r="G15" s="14"/>
      <c r="H15" s="14"/>
      <c r="I15" s="14"/>
      <c r="J15" s="14"/>
      <c r="K15" s="14"/>
      <c r="L15" s="14"/>
      <c r="M15" s="14"/>
      <c r="N15" s="15">
        <f>SUM(C15:M15)</f>
        <v>0</v>
      </c>
    </row>
    <row r="16" spans="1:17" hidden="1" x14ac:dyDescent="0.25">
      <c r="A16" s="12" t="s">
        <v>19</v>
      </c>
      <c r="B16" s="13">
        <v>17.259</v>
      </c>
      <c r="C16" s="14"/>
      <c r="D16" s="14"/>
      <c r="E16" s="14"/>
      <c r="F16" s="14"/>
      <c r="G16" s="14"/>
      <c r="H16" s="14"/>
      <c r="I16" s="14"/>
      <c r="J16" s="14"/>
      <c r="K16" s="14"/>
      <c r="L16" s="14"/>
      <c r="M16" s="14"/>
      <c r="N16" s="15">
        <f>SUM(C16:M16)</f>
        <v>0</v>
      </c>
    </row>
    <row r="17" spans="1:14" x14ac:dyDescent="0.25">
      <c r="A17" s="18" t="s">
        <v>20</v>
      </c>
      <c r="B17" s="19" t="s">
        <v>21</v>
      </c>
      <c r="C17" s="20">
        <f t="shared" ref="C17:L17" si="0">SUM(C10:C16)</f>
        <v>400504.66</v>
      </c>
      <c r="D17" s="20">
        <f t="shared" si="0"/>
        <v>155025</v>
      </c>
      <c r="E17" s="20">
        <f t="shared" si="0"/>
        <v>0</v>
      </c>
      <c r="F17" s="20">
        <f t="shared" si="0"/>
        <v>-136792.34000000003</v>
      </c>
      <c r="G17" s="20">
        <f t="shared" si="0"/>
        <v>0</v>
      </c>
      <c r="H17" s="20">
        <f t="shared" si="0"/>
        <v>0</v>
      </c>
      <c r="I17" s="20">
        <f t="shared" si="0"/>
        <v>0</v>
      </c>
      <c r="J17" s="21" t="s">
        <v>21</v>
      </c>
      <c r="K17" s="20">
        <f t="shared" si="0"/>
        <v>0</v>
      </c>
      <c r="L17" s="20">
        <f t="shared" si="0"/>
        <v>0</v>
      </c>
      <c r="M17" s="21" t="s">
        <v>21</v>
      </c>
      <c r="N17" s="22">
        <f>SUM(N10:N16)</f>
        <v>418737.32</v>
      </c>
    </row>
    <row r="18" spans="1:14" ht="12.75" customHeight="1" x14ac:dyDescent="0.25">
      <c r="A18" s="18" t="s">
        <v>22</v>
      </c>
      <c r="B18" s="19"/>
      <c r="C18" s="20"/>
      <c r="D18" s="20"/>
      <c r="E18" s="20"/>
      <c r="F18" s="20"/>
      <c r="G18" s="20"/>
      <c r="H18" s="20"/>
      <c r="I18" s="23"/>
      <c r="J18" s="21"/>
      <c r="K18" s="20"/>
      <c r="L18" s="23"/>
      <c r="M18" s="21"/>
      <c r="N18" s="22"/>
    </row>
    <row r="19" spans="1:14" ht="12.75" customHeight="1" x14ac:dyDescent="0.25">
      <c r="A19" s="24" t="s">
        <v>23</v>
      </c>
      <c r="B19" s="25">
        <v>17.277000000000001</v>
      </c>
      <c r="C19" s="14">
        <v>986.1</v>
      </c>
      <c r="D19" s="14"/>
      <c r="E19" s="14"/>
      <c r="F19" s="14"/>
      <c r="G19" s="14"/>
      <c r="H19" s="14"/>
      <c r="I19" s="14"/>
      <c r="J19" s="14"/>
      <c r="K19" s="14"/>
      <c r="L19" s="14"/>
      <c r="M19" s="14"/>
      <c r="N19" s="15">
        <f t="shared" ref="N19:N28" si="1">SUM(C19:M19)</f>
        <v>986.1</v>
      </c>
    </row>
    <row r="20" spans="1:14" ht="12.75" hidden="1" customHeight="1" x14ac:dyDescent="0.25">
      <c r="A20" s="24" t="s">
        <v>24</v>
      </c>
      <c r="B20" s="25">
        <v>17.277000000000001</v>
      </c>
      <c r="C20" s="14"/>
      <c r="D20" s="14"/>
      <c r="E20" s="14"/>
      <c r="F20" s="14"/>
      <c r="G20" s="14"/>
      <c r="H20" s="14"/>
      <c r="I20" s="14"/>
      <c r="J20" s="14"/>
      <c r="K20" s="14"/>
      <c r="L20" s="14"/>
      <c r="M20" s="14"/>
      <c r="N20" s="15">
        <f t="shared" si="1"/>
        <v>0</v>
      </c>
    </row>
    <row r="21" spans="1:14" ht="12.75" hidden="1" customHeight="1" x14ac:dyDescent="0.25">
      <c r="A21" s="24" t="s">
        <v>25</v>
      </c>
      <c r="B21" s="25">
        <v>17.277000000000001</v>
      </c>
      <c r="C21" s="14"/>
      <c r="D21" s="14"/>
      <c r="E21" s="14"/>
      <c r="F21" s="14"/>
      <c r="G21" s="14"/>
      <c r="H21" s="14"/>
      <c r="I21" s="14"/>
      <c r="J21" s="14"/>
      <c r="K21" s="14"/>
      <c r="L21" s="14"/>
      <c r="M21" s="14"/>
      <c r="N21" s="15">
        <f t="shared" si="1"/>
        <v>0</v>
      </c>
    </row>
    <row r="22" spans="1:14" ht="12.75" hidden="1" customHeight="1" x14ac:dyDescent="0.25">
      <c r="A22" s="24" t="s">
        <v>26</v>
      </c>
      <c r="B22" s="13">
        <v>17.225000000000001</v>
      </c>
      <c r="C22" s="14"/>
      <c r="D22" s="14"/>
      <c r="E22" s="14"/>
      <c r="F22" s="14"/>
      <c r="G22" s="14"/>
      <c r="H22" s="14"/>
      <c r="I22" s="14"/>
      <c r="J22" s="14"/>
      <c r="K22" s="14"/>
      <c r="L22" s="14"/>
      <c r="M22" s="14"/>
      <c r="N22" s="15">
        <f>SUM(C22:M22)</f>
        <v>0</v>
      </c>
    </row>
    <row r="23" spans="1:14" ht="12.75" hidden="1" customHeight="1" x14ac:dyDescent="0.25">
      <c r="A23" s="24"/>
      <c r="B23" s="25"/>
      <c r="C23" s="14"/>
      <c r="D23" s="14"/>
      <c r="E23" s="14"/>
      <c r="F23" s="14"/>
      <c r="G23" s="14"/>
      <c r="H23" s="14"/>
      <c r="I23" s="14"/>
      <c r="J23" s="14"/>
      <c r="K23" s="14"/>
      <c r="L23" s="14"/>
      <c r="M23" s="14"/>
      <c r="N23" s="15">
        <f t="shared" si="1"/>
        <v>0</v>
      </c>
    </row>
    <row r="24" spans="1:14" ht="12.75" hidden="1" customHeight="1" x14ac:dyDescent="0.25">
      <c r="A24" s="24"/>
      <c r="B24" s="25"/>
      <c r="C24" s="14"/>
      <c r="D24" s="14"/>
      <c r="E24" s="14"/>
      <c r="F24" s="14"/>
      <c r="G24" s="14"/>
      <c r="H24" s="14"/>
      <c r="I24" s="14"/>
      <c r="J24" s="14"/>
      <c r="K24" s="14"/>
      <c r="L24" s="14"/>
      <c r="M24" s="14"/>
      <c r="N24" s="15">
        <f t="shared" si="1"/>
        <v>0</v>
      </c>
    </row>
    <row r="25" spans="1:14" ht="15.75" hidden="1" customHeight="1" x14ac:dyDescent="0.25">
      <c r="A25" s="24"/>
      <c r="B25" s="13"/>
      <c r="C25" s="14"/>
      <c r="D25" s="14"/>
      <c r="E25" s="14"/>
      <c r="F25" s="14"/>
      <c r="G25" s="14"/>
      <c r="H25" s="14"/>
      <c r="I25" s="14"/>
      <c r="J25" s="14"/>
      <c r="K25" s="14"/>
      <c r="L25" s="14"/>
      <c r="M25" s="14"/>
      <c r="N25" s="15">
        <f t="shared" si="1"/>
        <v>0</v>
      </c>
    </row>
    <row r="26" spans="1:14" ht="12.75" hidden="1" customHeight="1" x14ac:dyDescent="0.25">
      <c r="A26" s="24" t="s">
        <v>27</v>
      </c>
      <c r="B26" s="25">
        <v>17.277999999999999</v>
      </c>
      <c r="C26" s="14"/>
      <c r="D26" s="14"/>
      <c r="E26" s="14"/>
      <c r="F26" s="14"/>
      <c r="G26" s="14"/>
      <c r="H26" s="14"/>
      <c r="I26" s="14"/>
      <c r="J26" s="14"/>
      <c r="K26" s="14"/>
      <c r="L26" s="14"/>
      <c r="M26" s="14"/>
      <c r="N26" s="15">
        <f>SUM(C26:M26)</f>
        <v>0</v>
      </c>
    </row>
    <row r="27" spans="1:14" ht="12.75" hidden="1" customHeight="1" x14ac:dyDescent="0.25">
      <c r="A27" s="24" t="s">
        <v>28</v>
      </c>
      <c r="B27" s="25" t="s">
        <v>29</v>
      </c>
      <c r="C27" s="14"/>
      <c r="D27" s="14"/>
      <c r="E27" s="14"/>
      <c r="F27" s="14"/>
      <c r="G27" s="14"/>
      <c r="H27" s="14"/>
      <c r="I27" s="14"/>
      <c r="J27" s="14"/>
      <c r="K27" s="14"/>
      <c r="L27" s="14"/>
      <c r="M27" s="14"/>
      <c r="N27" s="15">
        <f>SUM(C27:M27)</f>
        <v>0</v>
      </c>
    </row>
    <row r="28" spans="1:14" ht="12.75" hidden="1" customHeight="1" x14ac:dyDescent="0.25">
      <c r="A28" s="24" t="s">
        <v>30</v>
      </c>
      <c r="B28" s="25" t="s">
        <v>29</v>
      </c>
      <c r="C28" s="14"/>
      <c r="D28" s="14"/>
      <c r="E28" s="14"/>
      <c r="F28" s="14"/>
      <c r="G28" s="14"/>
      <c r="H28" s="14"/>
      <c r="I28" s="14"/>
      <c r="J28" s="14"/>
      <c r="K28" s="14"/>
      <c r="L28" s="14"/>
      <c r="M28" s="14"/>
      <c r="N28" s="15">
        <f t="shared" si="1"/>
        <v>0</v>
      </c>
    </row>
    <row r="29" spans="1:14" ht="12.75" hidden="1" customHeight="1" x14ac:dyDescent="0.25">
      <c r="A29" s="26" t="s">
        <v>31</v>
      </c>
      <c r="B29" s="27"/>
      <c r="C29" s="28">
        <f>SUM(C17:C28)</f>
        <v>401490.75999999995</v>
      </c>
      <c r="D29" s="28">
        <f t="shared" ref="D29:M29" si="2">SUM(D17:D28)</f>
        <v>155025</v>
      </c>
      <c r="E29" s="28">
        <f t="shared" si="2"/>
        <v>0</v>
      </c>
      <c r="F29" s="28">
        <f t="shared" si="2"/>
        <v>-136792.34000000003</v>
      </c>
      <c r="G29" s="28">
        <f t="shared" si="2"/>
        <v>0</v>
      </c>
      <c r="H29" s="28">
        <f t="shared" si="2"/>
        <v>0</v>
      </c>
      <c r="I29" s="28">
        <f t="shared" si="2"/>
        <v>0</v>
      </c>
      <c r="J29" s="28">
        <f t="shared" si="2"/>
        <v>0</v>
      </c>
      <c r="K29" s="28">
        <f t="shared" si="2"/>
        <v>0</v>
      </c>
      <c r="L29" s="28">
        <f t="shared" si="2"/>
        <v>0</v>
      </c>
      <c r="M29" s="28">
        <f t="shared" si="2"/>
        <v>0</v>
      </c>
      <c r="N29" s="29">
        <f>SUM(N17:N28)</f>
        <v>419723.42</v>
      </c>
    </row>
    <row r="30" spans="1:14" ht="12.75" hidden="1" customHeight="1" x14ac:dyDescent="0.25">
      <c r="A30" s="18"/>
      <c r="C30" s="20"/>
      <c r="D30" s="20"/>
      <c r="E30" s="20"/>
      <c r="F30" s="20"/>
      <c r="G30" s="20"/>
      <c r="H30" s="20"/>
      <c r="I30" s="20"/>
      <c r="J30" s="20"/>
      <c r="K30" s="20"/>
      <c r="L30" s="20"/>
      <c r="M30" s="20"/>
      <c r="N30" s="30"/>
    </row>
    <row r="31" spans="1:14" ht="12.75" hidden="1" customHeight="1" x14ac:dyDescent="0.25">
      <c r="A31" s="53" t="s">
        <v>32</v>
      </c>
      <c r="B31" s="54"/>
      <c r="C31" s="20"/>
      <c r="D31" s="20"/>
      <c r="E31" s="20"/>
      <c r="F31" s="20"/>
      <c r="G31" s="20"/>
      <c r="H31" s="20"/>
      <c r="I31" s="20"/>
      <c r="J31" s="20"/>
      <c r="K31" s="20"/>
      <c r="L31" s="20"/>
      <c r="M31" s="20"/>
      <c r="N31" s="22"/>
    </row>
    <row r="32" spans="1:14" ht="12.75" hidden="1" customHeight="1" x14ac:dyDescent="0.25">
      <c r="A32" s="31" t="s">
        <v>33</v>
      </c>
      <c r="B32" s="32"/>
      <c r="C32" s="14"/>
      <c r="D32" s="33"/>
      <c r="E32" s="33"/>
      <c r="F32" s="33"/>
      <c r="G32" s="33"/>
      <c r="H32" s="33"/>
      <c r="I32" s="33"/>
      <c r="J32" s="33"/>
      <c r="K32" s="33"/>
      <c r="L32" s="33"/>
      <c r="M32" s="33"/>
      <c r="N32" s="22">
        <f>SUM(C32:M32)</f>
        <v>0</v>
      </c>
    </row>
    <row r="33" spans="1:14" ht="12.75" hidden="1" customHeight="1" x14ac:dyDescent="0.25">
      <c r="A33" s="31" t="s">
        <v>34</v>
      </c>
      <c r="B33" s="25"/>
      <c r="C33" s="25"/>
      <c r="D33" s="33"/>
      <c r="E33" s="33"/>
      <c r="F33" s="33"/>
      <c r="G33" s="33"/>
      <c r="H33" s="33"/>
      <c r="I33" s="33"/>
      <c r="J33" s="33"/>
      <c r="K33" s="33"/>
      <c r="L33" s="33"/>
      <c r="M33" s="33"/>
      <c r="N33" s="22">
        <f>SUM(C33:M33)</f>
        <v>0</v>
      </c>
    </row>
    <row r="34" spans="1:14" ht="12.75" hidden="1" customHeight="1" x14ac:dyDescent="0.25">
      <c r="A34" s="31" t="s">
        <v>35</v>
      </c>
      <c r="B34" s="25"/>
      <c r="C34" s="25"/>
      <c r="D34" s="33"/>
      <c r="E34" s="33"/>
      <c r="F34" s="33"/>
      <c r="G34" s="33"/>
      <c r="H34" s="33"/>
      <c r="I34" s="33"/>
      <c r="J34" s="33"/>
      <c r="K34" s="33"/>
      <c r="L34" s="33"/>
      <c r="M34" s="33"/>
      <c r="N34" s="22">
        <f>SUM(C34:M34)</f>
        <v>0</v>
      </c>
    </row>
    <row r="35" spans="1:14" ht="12.75" hidden="1" customHeight="1" x14ac:dyDescent="0.25">
      <c r="A35" s="18"/>
      <c r="C35" s="20"/>
      <c r="D35" s="20"/>
      <c r="E35" s="20"/>
      <c r="F35" s="20"/>
      <c r="G35" s="23"/>
      <c r="H35" s="20"/>
      <c r="I35" s="20"/>
      <c r="J35" s="20"/>
      <c r="K35" s="20"/>
      <c r="L35" s="20"/>
      <c r="M35" s="20"/>
      <c r="N35" s="30"/>
    </row>
    <row r="36" spans="1:14" s="10" customFormat="1" ht="13.5" thickBot="1" x14ac:dyDescent="0.25">
      <c r="A36" s="34" t="s">
        <v>36</v>
      </c>
      <c r="B36" s="35"/>
      <c r="C36" s="36">
        <f>SUM(C29:C35)</f>
        <v>401490.75999999995</v>
      </c>
      <c r="D36" s="36">
        <f>SUM(D29:D35)</f>
        <v>155025</v>
      </c>
      <c r="E36" s="36">
        <f t="shared" ref="E36:M36" si="3">SUM(E29:E35)</f>
        <v>0</v>
      </c>
      <c r="F36" s="36">
        <f t="shared" si="3"/>
        <v>-136792.34000000003</v>
      </c>
      <c r="G36" s="36">
        <f t="shared" si="3"/>
        <v>0</v>
      </c>
      <c r="H36" s="36">
        <f t="shared" si="3"/>
        <v>0</v>
      </c>
      <c r="I36" s="36">
        <f t="shared" si="3"/>
        <v>0</v>
      </c>
      <c r="J36" s="36">
        <f t="shared" si="3"/>
        <v>0</v>
      </c>
      <c r="K36" s="36">
        <f t="shared" si="3"/>
        <v>0</v>
      </c>
      <c r="L36" s="36">
        <f t="shared" si="3"/>
        <v>0</v>
      </c>
      <c r="M36" s="36">
        <f t="shared" si="3"/>
        <v>0</v>
      </c>
      <c r="N36" s="37">
        <f>SUM(N29:N35)</f>
        <v>419723.42</v>
      </c>
    </row>
    <row r="37" spans="1:14" s="10" customFormat="1" ht="12.75" x14ac:dyDescent="0.2">
      <c r="C37" s="38"/>
      <c r="D37" s="38"/>
      <c r="E37" s="38"/>
      <c r="F37" s="38"/>
      <c r="G37" s="38"/>
      <c r="H37" s="38"/>
      <c r="I37" s="38"/>
      <c r="J37" s="38"/>
      <c r="K37" s="38"/>
      <c r="L37" s="38"/>
      <c r="M37" s="38"/>
      <c r="N37" s="38"/>
    </row>
    <row r="38" spans="1:14" s="10" customFormat="1" x14ac:dyDescent="0.25">
      <c r="A38" s="39" t="s">
        <v>37</v>
      </c>
      <c r="B38"/>
      <c r="C38"/>
      <c r="D38"/>
      <c r="E38" s="40"/>
      <c r="F38"/>
      <c r="G38"/>
      <c r="H38"/>
      <c r="I38"/>
      <c r="J38"/>
      <c r="K38"/>
      <c r="L38"/>
      <c r="M38"/>
      <c r="N38" s="41"/>
    </row>
    <row r="39" spans="1:14" x14ac:dyDescent="0.25">
      <c r="A39" s="39" t="s">
        <v>38</v>
      </c>
    </row>
    <row r="40" spans="1:14" x14ac:dyDescent="0.25">
      <c r="A40" s="39"/>
    </row>
    <row r="41" spans="1:14" x14ac:dyDescent="0.25">
      <c r="A41" s="42" t="s">
        <v>39</v>
      </c>
    </row>
    <row r="42" spans="1:14" x14ac:dyDescent="0.25">
      <c r="A42" s="43" t="s">
        <v>40</v>
      </c>
    </row>
    <row r="44" spans="1:14" ht="33.75" customHeight="1" x14ac:dyDescent="0.25">
      <c r="A44" s="55" t="s">
        <v>41</v>
      </c>
      <c r="B44" s="55"/>
      <c r="C44" s="55"/>
      <c r="D44" s="55"/>
      <c r="E44" s="55"/>
      <c r="F44" s="55"/>
      <c r="G44" s="55"/>
      <c r="H44" s="55"/>
      <c r="I44" s="55"/>
      <c r="J44" s="55"/>
      <c r="K44" s="55"/>
      <c r="L44" s="55"/>
      <c r="M44" s="55"/>
      <c r="N44" s="55"/>
    </row>
    <row r="45" spans="1:14" ht="33.75" customHeight="1" x14ac:dyDescent="0.25">
      <c r="A45" s="44"/>
      <c r="B45" s="44"/>
      <c r="C45" s="44"/>
      <c r="D45" s="44"/>
      <c r="E45" s="44"/>
      <c r="F45" s="44"/>
      <c r="G45" s="44"/>
      <c r="H45" s="44"/>
      <c r="I45" s="44"/>
      <c r="J45" s="44"/>
      <c r="K45" s="44"/>
      <c r="L45" s="44"/>
      <c r="M45" s="44"/>
      <c r="N45" s="44"/>
    </row>
    <row r="46" spans="1:14" ht="15.75" thickBot="1" x14ac:dyDescent="0.3">
      <c r="A46" s="45"/>
      <c r="B46" s="45"/>
      <c r="C46" s="45"/>
      <c r="D46" s="45"/>
    </row>
    <row r="47" spans="1:14" x14ac:dyDescent="0.25">
      <c r="A47" t="s">
        <v>42</v>
      </c>
      <c r="D47" t="s">
        <v>43</v>
      </c>
    </row>
    <row r="49" spans="1:4" ht="12.75" customHeight="1" x14ac:dyDescent="0.25"/>
    <row r="50" spans="1:4" ht="15.75" thickBot="1" x14ac:dyDescent="0.3">
      <c r="A50" s="45"/>
      <c r="B50" s="45"/>
      <c r="C50" s="45"/>
      <c r="D50" s="45"/>
    </row>
    <row r="51" spans="1:4" x14ac:dyDescent="0.25">
      <c r="A51" t="s">
        <v>48</v>
      </c>
      <c r="D51" t="s">
        <v>43</v>
      </c>
    </row>
    <row r="52" spans="1:4" ht="12.75" customHeight="1" x14ac:dyDescent="0.25">
      <c r="A52" t="s">
        <v>45</v>
      </c>
    </row>
    <row r="53" spans="1:4" ht="12.75" customHeight="1" x14ac:dyDescent="0.25"/>
    <row r="54" spans="1:4" ht="12.75" customHeight="1" x14ac:dyDescent="0.25"/>
    <row r="55" spans="1:4" ht="15.75" thickBot="1" x14ac:dyDescent="0.3">
      <c r="A55" s="45"/>
      <c r="B55" s="45"/>
      <c r="C55" s="45"/>
      <c r="D55" s="45"/>
    </row>
    <row r="56" spans="1:4" x14ac:dyDescent="0.25">
      <c r="A56" t="s">
        <v>46</v>
      </c>
      <c r="D56" t="s">
        <v>43</v>
      </c>
    </row>
    <row r="59" spans="1:4" ht="15.75" thickBot="1" x14ac:dyDescent="0.3">
      <c r="A59" s="45"/>
      <c r="B59" s="45"/>
      <c r="C59" s="45"/>
      <c r="D59" s="45"/>
    </row>
    <row r="60" spans="1:4" x14ac:dyDescent="0.25">
      <c r="A60" t="s">
        <v>47</v>
      </c>
      <c r="D60" t="s">
        <v>43</v>
      </c>
    </row>
  </sheetData>
  <mergeCells count="6">
    <mergeCell ref="A44:N44"/>
    <mergeCell ref="A1:N1"/>
    <mergeCell ref="A2:N2"/>
    <mergeCell ref="A4:N4"/>
    <mergeCell ref="A5:N5"/>
    <mergeCell ref="A31:B3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5F7B4-CB86-4713-AC4D-1F6FA051F529}">
  <sheetPr>
    <pageSetUpPr fitToPage="1"/>
  </sheetPr>
  <dimension ref="A1:Q60"/>
  <sheetViews>
    <sheetView workbookViewId="0">
      <selection activeCell="F9" sqref="F9"/>
    </sheetView>
  </sheetViews>
  <sheetFormatPr defaultRowHeight="15" x14ac:dyDescent="0.25"/>
  <cols>
    <col min="1" max="1" width="37.85546875" customWidth="1"/>
    <col min="2" max="2" width="13.85546875" customWidth="1"/>
    <col min="3" max="7" width="12.42578125" customWidth="1"/>
    <col min="8" max="12" width="12.42578125" hidden="1" customWidth="1"/>
    <col min="13" max="13" width="12.42578125" customWidth="1"/>
    <col min="14" max="14" width="15.42578125" customWidth="1"/>
    <col min="16" max="16" width="10.5703125" bestFit="1" customWidth="1"/>
    <col min="260" max="260" width="34.42578125" customWidth="1"/>
    <col min="261" max="261" width="13.85546875" customWidth="1"/>
    <col min="262" max="262" width="13.5703125" customWidth="1"/>
    <col min="263" max="263" width="14" customWidth="1"/>
    <col min="264" max="264" width="13" customWidth="1"/>
    <col min="265" max="265" width="22" customWidth="1"/>
    <col min="266" max="266" width="12.5703125" customWidth="1"/>
    <col min="267" max="267" width="11.7109375" customWidth="1"/>
    <col min="268" max="268" width="13.28515625" bestFit="1" customWidth="1"/>
    <col min="269" max="269" width="10.7109375" customWidth="1"/>
    <col min="270" max="270" width="15.42578125" customWidth="1"/>
    <col min="516" max="516" width="34.42578125" customWidth="1"/>
    <col min="517" max="517" width="13.85546875" customWidth="1"/>
    <col min="518" max="518" width="13.5703125" customWidth="1"/>
    <col min="519" max="519" width="14" customWidth="1"/>
    <col min="520" max="520" width="13" customWidth="1"/>
    <col min="521" max="521" width="22" customWidth="1"/>
    <col min="522" max="522" width="12.5703125" customWidth="1"/>
    <col min="523" max="523" width="11.7109375" customWidth="1"/>
    <col min="524" max="524" width="13.28515625" bestFit="1" customWidth="1"/>
    <col min="525" max="525" width="10.7109375" customWidth="1"/>
    <col min="526" max="526" width="15.42578125" customWidth="1"/>
    <col min="772" max="772" width="34.42578125" customWidth="1"/>
    <col min="773" max="773" width="13.85546875" customWidth="1"/>
    <col min="774" max="774" width="13.5703125" customWidth="1"/>
    <col min="775" max="775" width="14" customWidth="1"/>
    <col min="776" max="776" width="13" customWidth="1"/>
    <col min="777" max="777" width="22" customWidth="1"/>
    <col min="778" max="778" width="12.5703125" customWidth="1"/>
    <col min="779" max="779" width="11.7109375" customWidth="1"/>
    <col min="780" max="780" width="13.28515625" bestFit="1" customWidth="1"/>
    <col min="781" max="781" width="10.7109375" customWidth="1"/>
    <col min="782" max="782" width="15.42578125" customWidth="1"/>
    <col min="1028" max="1028" width="34.42578125" customWidth="1"/>
    <col min="1029" max="1029" width="13.85546875" customWidth="1"/>
    <col min="1030" max="1030" width="13.5703125" customWidth="1"/>
    <col min="1031" max="1031" width="14" customWidth="1"/>
    <col min="1032" max="1032" width="13" customWidth="1"/>
    <col min="1033" max="1033" width="22" customWidth="1"/>
    <col min="1034" max="1034" width="12.5703125" customWidth="1"/>
    <col min="1035" max="1035" width="11.7109375" customWidth="1"/>
    <col min="1036" max="1036" width="13.28515625" bestFit="1" customWidth="1"/>
    <col min="1037" max="1037" width="10.7109375" customWidth="1"/>
    <col min="1038" max="1038" width="15.42578125" customWidth="1"/>
    <col min="1284" max="1284" width="34.42578125" customWidth="1"/>
    <col min="1285" max="1285" width="13.85546875" customWidth="1"/>
    <col min="1286" max="1286" width="13.5703125" customWidth="1"/>
    <col min="1287" max="1287" width="14" customWidth="1"/>
    <col min="1288" max="1288" width="13" customWidth="1"/>
    <col min="1289" max="1289" width="22" customWidth="1"/>
    <col min="1290" max="1290" width="12.5703125" customWidth="1"/>
    <col min="1291" max="1291" width="11.7109375" customWidth="1"/>
    <col min="1292" max="1292" width="13.28515625" bestFit="1" customWidth="1"/>
    <col min="1293" max="1293" width="10.7109375" customWidth="1"/>
    <col min="1294" max="1294" width="15.42578125" customWidth="1"/>
    <col min="1540" max="1540" width="34.42578125" customWidth="1"/>
    <col min="1541" max="1541" width="13.85546875" customWidth="1"/>
    <col min="1542" max="1542" width="13.5703125" customWidth="1"/>
    <col min="1543" max="1543" width="14" customWidth="1"/>
    <col min="1544" max="1544" width="13" customWidth="1"/>
    <col min="1545" max="1545" width="22" customWidth="1"/>
    <col min="1546" max="1546" width="12.5703125" customWidth="1"/>
    <col min="1547" max="1547" width="11.7109375" customWidth="1"/>
    <col min="1548" max="1548" width="13.28515625" bestFit="1" customWidth="1"/>
    <col min="1549" max="1549" width="10.7109375" customWidth="1"/>
    <col min="1550" max="1550" width="15.42578125" customWidth="1"/>
    <col min="1796" max="1796" width="34.42578125" customWidth="1"/>
    <col min="1797" max="1797" width="13.85546875" customWidth="1"/>
    <col min="1798" max="1798" width="13.5703125" customWidth="1"/>
    <col min="1799" max="1799" width="14" customWidth="1"/>
    <col min="1800" max="1800" width="13" customWidth="1"/>
    <col min="1801" max="1801" width="22" customWidth="1"/>
    <col min="1802" max="1802" width="12.5703125" customWidth="1"/>
    <col min="1803" max="1803" width="11.7109375" customWidth="1"/>
    <col min="1804" max="1804" width="13.28515625" bestFit="1" customWidth="1"/>
    <col min="1805" max="1805" width="10.7109375" customWidth="1"/>
    <col min="1806" max="1806" width="15.42578125" customWidth="1"/>
    <col min="2052" max="2052" width="34.42578125" customWidth="1"/>
    <col min="2053" max="2053" width="13.85546875" customWidth="1"/>
    <col min="2054" max="2054" width="13.5703125" customWidth="1"/>
    <col min="2055" max="2055" width="14" customWidth="1"/>
    <col min="2056" max="2056" width="13" customWidth="1"/>
    <col min="2057" max="2057" width="22" customWidth="1"/>
    <col min="2058" max="2058" width="12.5703125" customWidth="1"/>
    <col min="2059" max="2059" width="11.7109375" customWidth="1"/>
    <col min="2060" max="2060" width="13.28515625" bestFit="1" customWidth="1"/>
    <col min="2061" max="2061" width="10.7109375" customWidth="1"/>
    <col min="2062" max="2062" width="15.42578125" customWidth="1"/>
    <col min="2308" max="2308" width="34.42578125" customWidth="1"/>
    <col min="2309" max="2309" width="13.85546875" customWidth="1"/>
    <col min="2310" max="2310" width="13.5703125" customWidth="1"/>
    <col min="2311" max="2311" width="14" customWidth="1"/>
    <col min="2312" max="2312" width="13" customWidth="1"/>
    <col min="2313" max="2313" width="22" customWidth="1"/>
    <col min="2314" max="2314" width="12.5703125" customWidth="1"/>
    <col min="2315" max="2315" width="11.7109375" customWidth="1"/>
    <col min="2316" max="2316" width="13.28515625" bestFit="1" customWidth="1"/>
    <col min="2317" max="2317" width="10.7109375" customWidth="1"/>
    <col min="2318" max="2318" width="15.42578125" customWidth="1"/>
    <col min="2564" max="2564" width="34.42578125" customWidth="1"/>
    <col min="2565" max="2565" width="13.85546875" customWidth="1"/>
    <col min="2566" max="2566" width="13.5703125" customWidth="1"/>
    <col min="2567" max="2567" width="14" customWidth="1"/>
    <col min="2568" max="2568" width="13" customWidth="1"/>
    <col min="2569" max="2569" width="22" customWidth="1"/>
    <col min="2570" max="2570" width="12.5703125" customWidth="1"/>
    <col min="2571" max="2571" width="11.7109375" customWidth="1"/>
    <col min="2572" max="2572" width="13.28515625" bestFit="1" customWidth="1"/>
    <col min="2573" max="2573" width="10.7109375" customWidth="1"/>
    <col min="2574" max="2574" width="15.42578125" customWidth="1"/>
    <col min="2820" max="2820" width="34.42578125" customWidth="1"/>
    <col min="2821" max="2821" width="13.85546875" customWidth="1"/>
    <col min="2822" max="2822" width="13.5703125" customWidth="1"/>
    <col min="2823" max="2823" width="14" customWidth="1"/>
    <col min="2824" max="2824" width="13" customWidth="1"/>
    <col min="2825" max="2825" width="22" customWidth="1"/>
    <col min="2826" max="2826" width="12.5703125" customWidth="1"/>
    <col min="2827" max="2827" width="11.7109375" customWidth="1"/>
    <col min="2828" max="2828" width="13.28515625" bestFit="1" customWidth="1"/>
    <col min="2829" max="2829" width="10.7109375" customWidth="1"/>
    <col min="2830" max="2830" width="15.42578125" customWidth="1"/>
    <col min="3076" max="3076" width="34.42578125" customWidth="1"/>
    <col min="3077" max="3077" width="13.85546875" customWidth="1"/>
    <col min="3078" max="3078" width="13.5703125" customWidth="1"/>
    <col min="3079" max="3079" width="14" customWidth="1"/>
    <col min="3080" max="3080" width="13" customWidth="1"/>
    <col min="3081" max="3081" width="22" customWidth="1"/>
    <col min="3082" max="3082" width="12.5703125" customWidth="1"/>
    <col min="3083" max="3083" width="11.7109375" customWidth="1"/>
    <col min="3084" max="3084" width="13.28515625" bestFit="1" customWidth="1"/>
    <col min="3085" max="3085" width="10.7109375" customWidth="1"/>
    <col min="3086" max="3086" width="15.42578125" customWidth="1"/>
    <col min="3332" max="3332" width="34.42578125" customWidth="1"/>
    <col min="3333" max="3333" width="13.85546875" customWidth="1"/>
    <col min="3334" max="3334" width="13.5703125" customWidth="1"/>
    <col min="3335" max="3335" width="14" customWidth="1"/>
    <col min="3336" max="3336" width="13" customWidth="1"/>
    <col min="3337" max="3337" width="22" customWidth="1"/>
    <col min="3338" max="3338" width="12.5703125" customWidth="1"/>
    <col min="3339" max="3339" width="11.7109375" customWidth="1"/>
    <col min="3340" max="3340" width="13.28515625" bestFit="1" customWidth="1"/>
    <col min="3341" max="3341" width="10.7109375" customWidth="1"/>
    <col min="3342" max="3342" width="15.42578125" customWidth="1"/>
    <col min="3588" max="3588" width="34.42578125" customWidth="1"/>
    <col min="3589" max="3589" width="13.85546875" customWidth="1"/>
    <col min="3590" max="3590" width="13.5703125" customWidth="1"/>
    <col min="3591" max="3591" width="14" customWidth="1"/>
    <col min="3592" max="3592" width="13" customWidth="1"/>
    <col min="3593" max="3593" width="22" customWidth="1"/>
    <col min="3594" max="3594" width="12.5703125" customWidth="1"/>
    <col min="3595" max="3595" width="11.7109375" customWidth="1"/>
    <col min="3596" max="3596" width="13.28515625" bestFit="1" customWidth="1"/>
    <col min="3597" max="3597" width="10.7109375" customWidth="1"/>
    <col min="3598" max="3598" width="15.42578125" customWidth="1"/>
    <col min="3844" max="3844" width="34.42578125" customWidth="1"/>
    <col min="3845" max="3845" width="13.85546875" customWidth="1"/>
    <col min="3846" max="3846" width="13.5703125" customWidth="1"/>
    <col min="3847" max="3847" width="14" customWidth="1"/>
    <col min="3848" max="3848" width="13" customWidth="1"/>
    <col min="3849" max="3849" width="22" customWidth="1"/>
    <col min="3850" max="3850" width="12.5703125" customWidth="1"/>
    <col min="3851" max="3851" width="11.7109375" customWidth="1"/>
    <col min="3852" max="3852" width="13.28515625" bestFit="1" customWidth="1"/>
    <col min="3853" max="3853" width="10.7109375" customWidth="1"/>
    <col min="3854" max="3854" width="15.42578125" customWidth="1"/>
    <col min="4100" max="4100" width="34.42578125" customWidth="1"/>
    <col min="4101" max="4101" width="13.85546875" customWidth="1"/>
    <col min="4102" max="4102" width="13.5703125" customWidth="1"/>
    <col min="4103" max="4103" width="14" customWidth="1"/>
    <col min="4104" max="4104" width="13" customWidth="1"/>
    <col min="4105" max="4105" width="22" customWidth="1"/>
    <col min="4106" max="4106" width="12.5703125" customWidth="1"/>
    <col min="4107" max="4107" width="11.7109375" customWidth="1"/>
    <col min="4108" max="4108" width="13.28515625" bestFit="1" customWidth="1"/>
    <col min="4109" max="4109" width="10.7109375" customWidth="1"/>
    <col min="4110" max="4110" width="15.42578125" customWidth="1"/>
    <col min="4356" max="4356" width="34.42578125" customWidth="1"/>
    <col min="4357" max="4357" width="13.85546875" customWidth="1"/>
    <col min="4358" max="4358" width="13.5703125" customWidth="1"/>
    <col min="4359" max="4359" width="14" customWidth="1"/>
    <col min="4360" max="4360" width="13" customWidth="1"/>
    <col min="4361" max="4361" width="22" customWidth="1"/>
    <col min="4362" max="4362" width="12.5703125" customWidth="1"/>
    <col min="4363" max="4363" width="11.7109375" customWidth="1"/>
    <col min="4364" max="4364" width="13.28515625" bestFit="1" customWidth="1"/>
    <col min="4365" max="4365" width="10.7109375" customWidth="1"/>
    <col min="4366" max="4366" width="15.42578125" customWidth="1"/>
    <col min="4612" max="4612" width="34.42578125" customWidth="1"/>
    <col min="4613" max="4613" width="13.85546875" customWidth="1"/>
    <col min="4614" max="4614" width="13.5703125" customWidth="1"/>
    <col min="4615" max="4615" width="14" customWidth="1"/>
    <col min="4616" max="4616" width="13" customWidth="1"/>
    <col min="4617" max="4617" width="22" customWidth="1"/>
    <col min="4618" max="4618" width="12.5703125" customWidth="1"/>
    <col min="4619" max="4619" width="11.7109375" customWidth="1"/>
    <col min="4620" max="4620" width="13.28515625" bestFit="1" customWidth="1"/>
    <col min="4621" max="4621" width="10.7109375" customWidth="1"/>
    <col min="4622" max="4622" width="15.42578125" customWidth="1"/>
    <col min="4868" max="4868" width="34.42578125" customWidth="1"/>
    <col min="4869" max="4869" width="13.85546875" customWidth="1"/>
    <col min="4870" max="4870" width="13.5703125" customWidth="1"/>
    <col min="4871" max="4871" width="14" customWidth="1"/>
    <col min="4872" max="4872" width="13" customWidth="1"/>
    <col min="4873" max="4873" width="22" customWidth="1"/>
    <col min="4874" max="4874" width="12.5703125" customWidth="1"/>
    <col min="4875" max="4875" width="11.7109375" customWidth="1"/>
    <col min="4876" max="4876" width="13.28515625" bestFit="1" customWidth="1"/>
    <col min="4877" max="4877" width="10.7109375" customWidth="1"/>
    <col min="4878" max="4878" width="15.42578125" customWidth="1"/>
    <col min="5124" max="5124" width="34.42578125" customWidth="1"/>
    <col min="5125" max="5125" width="13.85546875" customWidth="1"/>
    <col min="5126" max="5126" width="13.5703125" customWidth="1"/>
    <col min="5127" max="5127" width="14" customWidth="1"/>
    <col min="5128" max="5128" width="13" customWidth="1"/>
    <col min="5129" max="5129" width="22" customWidth="1"/>
    <col min="5130" max="5130" width="12.5703125" customWidth="1"/>
    <col min="5131" max="5131" width="11.7109375" customWidth="1"/>
    <col min="5132" max="5132" width="13.28515625" bestFit="1" customWidth="1"/>
    <col min="5133" max="5133" width="10.7109375" customWidth="1"/>
    <col min="5134" max="5134" width="15.42578125" customWidth="1"/>
    <col min="5380" max="5380" width="34.42578125" customWidth="1"/>
    <col min="5381" max="5381" width="13.85546875" customWidth="1"/>
    <col min="5382" max="5382" width="13.5703125" customWidth="1"/>
    <col min="5383" max="5383" width="14" customWidth="1"/>
    <col min="5384" max="5384" width="13" customWidth="1"/>
    <col min="5385" max="5385" width="22" customWidth="1"/>
    <col min="5386" max="5386" width="12.5703125" customWidth="1"/>
    <col min="5387" max="5387" width="11.7109375" customWidth="1"/>
    <col min="5388" max="5388" width="13.28515625" bestFit="1" customWidth="1"/>
    <col min="5389" max="5389" width="10.7109375" customWidth="1"/>
    <col min="5390" max="5390" width="15.42578125" customWidth="1"/>
    <col min="5636" max="5636" width="34.42578125" customWidth="1"/>
    <col min="5637" max="5637" width="13.85546875" customWidth="1"/>
    <col min="5638" max="5638" width="13.5703125" customWidth="1"/>
    <col min="5639" max="5639" width="14" customWidth="1"/>
    <col min="5640" max="5640" width="13" customWidth="1"/>
    <col min="5641" max="5641" width="22" customWidth="1"/>
    <col min="5642" max="5642" width="12.5703125" customWidth="1"/>
    <col min="5643" max="5643" width="11.7109375" customWidth="1"/>
    <col min="5644" max="5644" width="13.28515625" bestFit="1" customWidth="1"/>
    <col min="5645" max="5645" width="10.7109375" customWidth="1"/>
    <col min="5646" max="5646" width="15.42578125" customWidth="1"/>
    <col min="5892" max="5892" width="34.42578125" customWidth="1"/>
    <col min="5893" max="5893" width="13.85546875" customWidth="1"/>
    <col min="5894" max="5894" width="13.5703125" customWidth="1"/>
    <col min="5895" max="5895" width="14" customWidth="1"/>
    <col min="5896" max="5896" width="13" customWidth="1"/>
    <col min="5897" max="5897" width="22" customWidth="1"/>
    <col min="5898" max="5898" width="12.5703125" customWidth="1"/>
    <col min="5899" max="5899" width="11.7109375" customWidth="1"/>
    <col min="5900" max="5900" width="13.28515625" bestFit="1" customWidth="1"/>
    <col min="5901" max="5901" width="10.7109375" customWidth="1"/>
    <col min="5902" max="5902" width="15.42578125" customWidth="1"/>
    <col min="6148" max="6148" width="34.42578125" customWidth="1"/>
    <col min="6149" max="6149" width="13.85546875" customWidth="1"/>
    <col min="6150" max="6150" width="13.5703125" customWidth="1"/>
    <col min="6151" max="6151" width="14" customWidth="1"/>
    <col min="6152" max="6152" width="13" customWidth="1"/>
    <col min="6153" max="6153" width="22" customWidth="1"/>
    <col min="6154" max="6154" width="12.5703125" customWidth="1"/>
    <col min="6155" max="6155" width="11.7109375" customWidth="1"/>
    <col min="6156" max="6156" width="13.28515625" bestFit="1" customWidth="1"/>
    <col min="6157" max="6157" width="10.7109375" customWidth="1"/>
    <col min="6158" max="6158" width="15.42578125" customWidth="1"/>
    <col min="6404" max="6404" width="34.42578125" customWidth="1"/>
    <col min="6405" max="6405" width="13.85546875" customWidth="1"/>
    <col min="6406" max="6406" width="13.5703125" customWidth="1"/>
    <col min="6407" max="6407" width="14" customWidth="1"/>
    <col min="6408" max="6408" width="13" customWidth="1"/>
    <col min="6409" max="6409" width="22" customWidth="1"/>
    <col min="6410" max="6410" width="12.5703125" customWidth="1"/>
    <col min="6411" max="6411" width="11.7109375" customWidth="1"/>
    <col min="6412" max="6412" width="13.28515625" bestFit="1" customWidth="1"/>
    <col min="6413" max="6413" width="10.7109375" customWidth="1"/>
    <col min="6414" max="6414" width="15.42578125" customWidth="1"/>
    <col min="6660" max="6660" width="34.42578125" customWidth="1"/>
    <col min="6661" max="6661" width="13.85546875" customWidth="1"/>
    <col min="6662" max="6662" width="13.5703125" customWidth="1"/>
    <col min="6663" max="6663" width="14" customWidth="1"/>
    <col min="6664" max="6664" width="13" customWidth="1"/>
    <col min="6665" max="6665" width="22" customWidth="1"/>
    <col min="6666" max="6666" width="12.5703125" customWidth="1"/>
    <col min="6667" max="6667" width="11.7109375" customWidth="1"/>
    <col min="6668" max="6668" width="13.28515625" bestFit="1" customWidth="1"/>
    <col min="6669" max="6669" width="10.7109375" customWidth="1"/>
    <col min="6670" max="6670" width="15.42578125" customWidth="1"/>
    <col min="6916" max="6916" width="34.42578125" customWidth="1"/>
    <col min="6917" max="6917" width="13.85546875" customWidth="1"/>
    <col min="6918" max="6918" width="13.5703125" customWidth="1"/>
    <col min="6919" max="6919" width="14" customWidth="1"/>
    <col min="6920" max="6920" width="13" customWidth="1"/>
    <col min="6921" max="6921" width="22" customWidth="1"/>
    <col min="6922" max="6922" width="12.5703125" customWidth="1"/>
    <col min="6923" max="6923" width="11.7109375" customWidth="1"/>
    <col min="6924" max="6924" width="13.28515625" bestFit="1" customWidth="1"/>
    <col min="6925" max="6925" width="10.7109375" customWidth="1"/>
    <col min="6926" max="6926" width="15.42578125" customWidth="1"/>
    <col min="7172" max="7172" width="34.42578125" customWidth="1"/>
    <col min="7173" max="7173" width="13.85546875" customWidth="1"/>
    <col min="7174" max="7174" width="13.5703125" customWidth="1"/>
    <col min="7175" max="7175" width="14" customWidth="1"/>
    <col min="7176" max="7176" width="13" customWidth="1"/>
    <col min="7177" max="7177" width="22" customWidth="1"/>
    <col min="7178" max="7178" width="12.5703125" customWidth="1"/>
    <col min="7179" max="7179" width="11.7109375" customWidth="1"/>
    <col min="7180" max="7180" width="13.28515625" bestFit="1" customWidth="1"/>
    <col min="7181" max="7181" width="10.7109375" customWidth="1"/>
    <col min="7182" max="7182" width="15.42578125" customWidth="1"/>
    <col min="7428" max="7428" width="34.42578125" customWidth="1"/>
    <col min="7429" max="7429" width="13.85546875" customWidth="1"/>
    <col min="7430" max="7430" width="13.5703125" customWidth="1"/>
    <col min="7431" max="7431" width="14" customWidth="1"/>
    <col min="7432" max="7432" width="13" customWidth="1"/>
    <col min="7433" max="7433" width="22" customWidth="1"/>
    <col min="7434" max="7434" width="12.5703125" customWidth="1"/>
    <col min="7435" max="7435" width="11.7109375" customWidth="1"/>
    <col min="7436" max="7436" width="13.28515625" bestFit="1" customWidth="1"/>
    <col min="7437" max="7437" width="10.7109375" customWidth="1"/>
    <col min="7438" max="7438" width="15.42578125" customWidth="1"/>
    <col min="7684" max="7684" width="34.42578125" customWidth="1"/>
    <col min="7685" max="7685" width="13.85546875" customWidth="1"/>
    <col min="7686" max="7686" width="13.5703125" customWidth="1"/>
    <col min="7687" max="7687" width="14" customWidth="1"/>
    <col min="7688" max="7688" width="13" customWidth="1"/>
    <col min="7689" max="7689" width="22" customWidth="1"/>
    <col min="7690" max="7690" width="12.5703125" customWidth="1"/>
    <col min="7691" max="7691" width="11.7109375" customWidth="1"/>
    <col min="7692" max="7692" width="13.28515625" bestFit="1" customWidth="1"/>
    <col min="7693" max="7693" width="10.7109375" customWidth="1"/>
    <col min="7694" max="7694" width="15.42578125" customWidth="1"/>
    <col min="7940" max="7940" width="34.42578125" customWidth="1"/>
    <col min="7941" max="7941" width="13.85546875" customWidth="1"/>
    <col min="7942" max="7942" width="13.5703125" customWidth="1"/>
    <col min="7943" max="7943" width="14" customWidth="1"/>
    <col min="7944" max="7944" width="13" customWidth="1"/>
    <col min="7945" max="7945" width="22" customWidth="1"/>
    <col min="7946" max="7946" width="12.5703125" customWidth="1"/>
    <col min="7947" max="7947" width="11.7109375" customWidth="1"/>
    <col min="7948" max="7948" width="13.28515625" bestFit="1" customWidth="1"/>
    <col min="7949" max="7949" width="10.7109375" customWidth="1"/>
    <col min="7950" max="7950" width="15.42578125" customWidth="1"/>
    <col min="8196" max="8196" width="34.42578125" customWidth="1"/>
    <col min="8197" max="8197" width="13.85546875" customWidth="1"/>
    <col min="8198" max="8198" width="13.5703125" customWidth="1"/>
    <col min="8199" max="8199" width="14" customWidth="1"/>
    <col min="8200" max="8200" width="13" customWidth="1"/>
    <col min="8201" max="8201" width="22" customWidth="1"/>
    <col min="8202" max="8202" width="12.5703125" customWidth="1"/>
    <col min="8203" max="8203" width="11.7109375" customWidth="1"/>
    <col min="8204" max="8204" width="13.28515625" bestFit="1" customWidth="1"/>
    <col min="8205" max="8205" width="10.7109375" customWidth="1"/>
    <col min="8206" max="8206" width="15.42578125" customWidth="1"/>
    <col min="8452" max="8452" width="34.42578125" customWidth="1"/>
    <col min="8453" max="8453" width="13.85546875" customWidth="1"/>
    <col min="8454" max="8454" width="13.5703125" customWidth="1"/>
    <col min="8455" max="8455" width="14" customWidth="1"/>
    <col min="8456" max="8456" width="13" customWidth="1"/>
    <col min="8457" max="8457" width="22" customWidth="1"/>
    <col min="8458" max="8458" width="12.5703125" customWidth="1"/>
    <col min="8459" max="8459" width="11.7109375" customWidth="1"/>
    <col min="8460" max="8460" width="13.28515625" bestFit="1" customWidth="1"/>
    <col min="8461" max="8461" width="10.7109375" customWidth="1"/>
    <col min="8462" max="8462" width="15.42578125" customWidth="1"/>
    <col min="8708" max="8708" width="34.42578125" customWidth="1"/>
    <col min="8709" max="8709" width="13.85546875" customWidth="1"/>
    <col min="8710" max="8710" width="13.5703125" customWidth="1"/>
    <col min="8711" max="8711" width="14" customWidth="1"/>
    <col min="8712" max="8712" width="13" customWidth="1"/>
    <col min="8713" max="8713" width="22" customWidth="1"/>
    <col min="8714" max="8714" width="12.5703125" customWidth="1"/>
    <col min="8715" max="8715" width="11.7109375" customWidth="1"/>
    <col min="8716" max="8716" width="13.28515625" bestFit="1" customWidth="1"/>
    <col min="8717" max="8717" width="10.7109375" customWidth="1"/>
    <col min="8718" max="8718" width="15.42578125" customWidth="1"/>
    <col min="8964" max="8964" width="34.42578125" customWidth="1"/>
    <col min="8965" max="8965" width="13.85546875" customWidth="1"/>
    <col min="8966" max="8966" width="13.5703125" customWidth="1"/>
    <col min="8967" max="8967" width="14" customWidth="1"/>
    <col min="8968" max="8968" width="13" customWidth="1"/>
    <col min="8969" max="8969" width="22" customWidth="1"/>
    <col min="8970" max="8970" width="12.5703125" customWidth="1"/>
    <col min="8971" max="8971" width="11.7109375" customWidth="1"/>
    <col min="8972" max="8972" width="13.28515625" bestFit="1" customWidth="1"/>
    <col min="8973" max="8973" width="10.7109375" customWidth="1"/>
    <col min="8974" max="8974" width="15.42578125" customWidth="1"/>
    <col min="9220" max="9220" width="34.42578125" customWidth="1"/>
    <col min="9221" max="9221" width="13.85546875" customWidth="1"/>
    <col min="9222" max="9222" width="13.5703125" customWidth="1"/>
    <col min="9223" max="9223" width="14" customWidth="1"/>
    <col min="9224" max="9224" width="13" customWidth="1"/>
    <col min="9225" max="9225" width="22" customWidth="1"/>
    <col min="9226" max="9226" width="12.5703125" customWidth="1"/>
    <col min="9227" max="9227" width="11.7109375" customWidth="1"/>
    <col min="9228" max="9228" width="13.28515625" bestFit="1" customWidth="1"/>
    <col min="9229" max="9229" width="10.7109375" customWidth="1"/>
    <col min="9230" max="9230" width="15.42578125" customWidth="1"/>
    <col min="9476" max="9476" width="34.42578125" customWidth="1"/>
    <col min="9477" max="9477" width="13.85546875" customWidth="1"/>
    <col min="9478" max="9478" width="13.5703125" customWidth="1"/>
    <col min="9479" max="9479" width="14" customWidth="1"/>
    <col min="9480" max="9480" width="13" customWidth="1"/>
    <col min="9481" max="9481" width="22" customWidth="1"/>
    <col min="9482" max="9482" width="12.5703125" customWidth="1"/>
    <col min="9483" max="9483" width="11.7109375" customWidth="1"/>
    <col min="9484" max="9484" width="13.28515625" bestFit="1" customWidth="1"/>
    <col min="9485" max="9485" width="10.7109375" customWidth="1"/>
    <col min="9486" max="9486" width="15.42578125" customWidth="1"/>
    <col min="9732" max="9732" width="34.42578125" customWidth="1"/>
    <col min="9733" max="9733" width="13.85546875" customWidth="1"/>
    <col min="9734" max="9734" width="13.5703125" customWidth="1"/>
    <col min="9735" max="9735" width="14" customWidth="1"/>
    <col min="9736" max="9736" width="13" customWidth="1"/>
    <col min="9737" max="9737" width="22" customWidth="1"/>
    <col min="9738" max="9738" width="12.5703125" customWidth="1"/>
    <col min="9739" max="9739" width="11.7109375" customWidth="1"/>
    <col min="9740" max="9740" width="13.28515625" bestFit="1" customWidth="1"/>
    <col min="9741" max="9741" width="10.7109375" customWidth="1"/>
    <col min="9742" max="9742" width="15.42578125" customWidth="1"/>
    <col min="9988" max="9988" width="34.42578125" customWidth="1"/>
    <col min="9989" max="9989" width="13.85546875" customWidth="1"/>
    <col min="9990" max="9990" width="13.5703125" customWidth="1"/>
    <col min="9991" max="9991" width="14" customWidth="1"/>
    <col min="9992" max="9992" width="13" customWidth="1"/>
    <col min="9993" max="9993" width="22" customWidth="1"/>
    <col min="9994" max="9994" width="12.5703125" customWidth="1"/>
    <col min="9995" max="9995" width="11.7109375" customWidth="1"/>
    <col min="9996" max="9996" width="13.28515625" bestFit="1" customWidth="1"/>
    <col min="9997" max="9997" width="10.7109375" customWidth="1"/>
    <col min="9998" max="9998" width="15.42578125" customWidth="1"/>
    <col min="10244" max="10244" width="34.42578125" customWidth="1"/>
    <col min="10245" max="10245" width="13.85546875" customWidth="1"/>
    <col min="10246" max="10246" width="13.5703125" customWidth="1"/>
    <col min="10247" max="10247" width="14" customWidth="1"/>
    <col min="10248" max="10248" width="13" customWidth="1"/>
    <col min="10249" max="10249" width="22" customWidth="1"/>
    <col min="10250" max="10250" width="12.5703125" customWidth="1"/>
    <col min="10251" max="10251" width="11.7109375" customWidth="1"/>
    <col min="10252" max="10252" width="13.28515625" bestFit="1" customWidth="1"/>
    <col min="10253" max="10253" width="10.7109375" customWidth="1"/>
    <col min="10254" max="10254" width="15.42578125" customWidth="1"/>
    <col min="10500" max="10500" width="34.42578125" customWidth="1"/>
    <col min="10501" max="10501" width="13.85546875" customWidth="1"/>
    <col min="10502" max="10502" width="13.5703125" customWidth="1"/>
    <col min="10503" max="10503" width="14" customWidth="1"/>
    <col min="10504" max="10504" width="13" customWidth="1"/>
    <col min="10505" max="10505" width="22" customWidth="1"/>
    <col min="10506" max="10506" width="12.5703125" customWidth="1"/>
    <col min="10507" max="10507" width="11.7109375" customWidth="1"/>
    <col min="10508" max="10508" width="13.28515625" bestFit="1" customWidth="1"/>
    <col min="10509" max="10509" width="10.7109375" customWidth="1"/>
    <col min="10510" max="10510" width="15.42578125" customWidth="1"/>
    <col min="10756" max="10756" width="34.42578125" customWidth="1"/>
    <col min="10757" max="10757" width="13.85546875" customWidth="1"/>
    <col min="10758" max="10758" width="13.5703125" customWidth="1"/>
    <col min="10759" max="10759" width="14" customWidth="1"/>
    <col min="10760" max="10760" width="13" customWidth="1"/>
    <col min="10761" max="10761" width="22" customWidth="1"/>
    <col min="10762" max="10762" width="12.5703125" customWidth="1"/>
    <col min="10763" max="10763" width="11.7109375" customWidth="1"/>
    <col min="10764" max="10764" width="13.28515625" bestFit="1" customWidth="1"/>
    <col min="10765" max="10765" width="10.7109375" customWidth="1"/>
    <col min="10766" max="10766" width="15.42578125" customWidth="1"/>
    <col min="11012" max="11012" width="34.42578125" customWidth="1"/>
    <col min="11013" max="11013" width="13.85546875" customWidth="1"/>
    <col min="11014" max="11014" width="13.5703125" customWidth="1"/>
    <col min="11015" max="11015" width="14" customWidth="1"/>
    <col min="11016" max="11016" width="13" customWidth="1"/>
    <col min="11017" max="11017" width="22" customWidth="1"/>
    <col min="11018" max="11018" width="12.5703125" customWidth="1"/>
    <col min="11019" max="11019" width="11.7109375" customWidth="1"/>
    <col min="11020" max="11020" width="13.28515625" bestFit="1" customWidth="1"/>
    <col min="11021" max="11021" width="10.7109375" customWidth="1"/>
    <col min="11022" max="11022" width="15.42578125" customWidth="1"/>
    <col min="11268" max="11268" width="34.42578125" customWidth="1"/>
    <col min="11269" max="11269" width="13.85546875" customWidth="1"/>
    <col min="11270" max="11270" width="13.5703125" customWidth="1"/>
    <col min="11271" max="11271" width="14" customWidth="1"/>
    <col min="11272" max="11272" width="13" customWidth="1"/>
    <col min="11273" max="11273" width="22" customWidth="1"/>
    <col min="11274" max="11274" width="12.5703125" customWidth="1"/>
    <col min="11275" max="11275" width="11.7109375" customWidth="1"/>
    <col min="11276" max="11276" width="13.28515625" bestFit="1" customWidth="1"/>
    <col min="11277" max="11277" width="10.7109375" customWidth="1"/>
    <col min="11278" max="11278" width="15.42578125" customWidth="1"/>
    <col min="11524" max="11524" width="34.42578125" customWidth="1"/>
    <col min="11525" max="11525" width="13.85546875" customWidth="1"/>
    <col min="11526" max="11526" width="13.5703125" customWidth="1"/>
    <col min="11527" max="11527" width="14" customWidth="1"/>
    <col min="11528" max="11528" width="13" customWidth="1"/>
    <col min="11529" max="11529" width="22" customWidth="1"/>
    <col min="11530" max="11530" width="12.5703125" customWidth="1"/>
    <col min="11531" max="11531" width="11.7109375" customWidth="1"/>
    <col min="11532" max="11532" width="13.28515625" bestFit="1" customWidth="1"/>
    <col min="11533" max="11533" width="10.7109375" customWidth="1"/>
    <col min="11534" max="11534" width="15.42578125" customWidth="1"/>
    <col min="11780" max="11780" width="34.42578125" customWidth="1"/>
    <col min="11781" max="11781" width="13.85546875" customWidth="1"/>
    <col min="11782" max="11782" width="13.5703125" customWidth="1"/>
    <col min="11783" max="11783" width="14" customWidth="1"/>
    <col min="11784" max="11784" width="13" customWidth="1"/>
    <col min="11785" max="11785" width="22" customWidth="1"/>
    <col min="11786" max="11786" width="12.5703125" customWidth="1"/>
    <col min="11787" max="11787" width="11.7109375" customWidth="1"/>
    <col min="11788" max="11788" width="13.28515625" bestFit="1" customWidth="1"/>
    <col min="11789" max="11789" width="10.7109375" customWidth="1"/>
    <col min="11790" max="11790" width="15.42578125" customWidth="1"/>
    <col min="12036" max="12036" width="34.42578125" customWidth="1"/>
    <col min="12037" max="12037" width="13.85546875" customWidth="1"/>
    <col min="12038" max="12038" width="13.5703125" customWidth="1"/>
    <col min="12039" max="12039" width="14" customWidth="1"/>
    <col min="12040" max="12040" width="13" customWidth="1"/>
    <col min="12041" max="12041" width="22" customWidth="1"/>
    <col min="12042" max="12042" width="12.5703125" customWidth="1"/>
    <col min="12043" max="12043" width="11.7109375" customWidth="1"/>
    <col min="12044" max="12044" width="13.28515625" bestFit="1" customWidth="1"/>
    <col min="12045" max="12045" width="10.7109375" customWidth="1"/>
    <col min="12046" max="12046" width="15.42578125" customWidth="1"/>
    <col min="12292" max="12292" width="34.42578125" customWidth="1"/>
    <col min="12293" max="12293" width="13.85546875" customWidth="1"/>
    <col min="12294" max="12294" width="13.5703125" customWidth="1"/>
    <col min="12295" max="12295" width="14" customWidth="1"/>
    <col min="12296" max="12296" width="13" customWidth="1"/>
    <col min="12297" max="12297" width="22" customWidth="1"/>
    <col min="12298" max="12298" width="12.5703125" customWidth="1"/>
    <col min="12299" max="12299" width="11.7109375" customWidth="1"/>
    <col min="12300" max="12300" width="13.28515625" bestFit="1" customWidth="1"/>
    <col min="12301" max="12301" width="10.7109375" customWidth="1"/>
    <col min="12302" max="12302" width="15.42578125" customWidth="1"/>
    <col min="12548" max="12548" width="34.42578125" customWidth="1"/>
    <col min="12549" max="12549" width="13.85546875" customWidth="1"/>
    <col min="12550" max="12550" width="13.5703125" customWidth="1"/>
    <col min="12551" max="12551" width="14" customWidth="1"/>
    <col min="12552" max="12552" width="13" customWidth="1"/>
    <col min="12553" max="12553" width="22" customWidth="1"/>
    <col min="12554" max="12554" width="12.5703125" customWidth="1"/>
    <col min="12555" max="12555" width="11.7109375" customWidth="1"/>
    <col min="12556" max="12556" width="13.28515625" bestFit="1" customWidth="1"/>
    <col min="12557" max="12557" width="10.7109375" customWidth="1"/>
    <col min="12558" max="12558" width="15.42578125" customWidth="1"/>
    <col min="12804" max="12804" width="34.42578125" customWidth="1"/>
    <col min="12805" max="12805" width="13.85546875" customWidth="1"/>
    <col min="12806" max="12806" width="13.5703125" customWidth="1"/>
    <col min="12807" max="12807" width="14" customWidth="1"/>
    <col min="12808" max="12808" width="13" customWidth="1"/>
    <col min="12809" max="12809" width="22" customWidth="1"/>
    <col min="12810" max="12810" width="12.5703125" customWidth="1"/>
    <col min="12811" max="12811" width="11.7109375" customWidth="1"/>
    <col min="12812" max="12812" width="13.28515625" bestFit="1" customWidth="1"/>
    <col min="12813" max="12813" width="10.7109375" customWidth="1"/>
    <col min="12814" max="12814" width="15.42578125" customWidth="1"/>
    <col min="13060" max="13060" width="34.42578125" customWidth="1"/>
    <col min="13061" max="13061" width="13.85546875" customWidth="1"/>
    <col min="13062" max="13062" width="13.5703125" customWidth="1"/>
    <col min="13063" max="13063" width="14" customWidth="1"/>
    <col min="13064" max="13064" width="13" customWidth="1"/>
    <col min="13065" max="13065" width="22" customWidth="1"/>
    <col min="13066" max="13066" width="12.5703125" customWidth="1"/>
    <col min="13067" max="13067" width="11.7109375" customWidth="1"/>
    <col min="13068" max="13068" width="13.28515625" bestFit="1" customWidth="1"/>
    <col min="13069" max="13069" width="10.7109375" customWidth="1"/>
    <col min="13070" max="13070" width="15.42578125" customWidth="1"/>
    <col min="13316" max="13316" width="34.42578125" customWidth="1"/>
    <col min="13317" max="13317" width="13.85546875" customWidth="1"/>
    <col min="13318" max="13318" width="13.5703125" customWidth="1"/>
    <col min="13319" max="13319" width="14" customWidth="1"/>
    <col min="13320" max="13320" width="13" customWidth="1"/>
    <col min="13321" max="13321" width="22" customWidth="1"/>
    <col min="13322" max="13322" width="12.5703125" customWidth="1"/>
    <col min="13323" max="13323" width="11.7109375" customWidth="1"/>
    <col min="13324" max="13324" width="13.28515625" bestFit="1" customWidth="1"/>
    <col min="13325" max="13325" width="10.7109375" customWidth="1"/>
    <col min="13326" max="13326" width="15.42578125" customWidth="1"/>
    <col min="13572" max="13572" width="34.42578125" customWidth="1"/>
    <col min="13573" max="13573" width="13.85546875" customWidth="1"/>
    <col min="13574" max="13574" width="13.5703125" customWidth="1"/>
    <col min="13575" max="13575" width="14" customWidth="1"/>
    <col min="13576" max="13576" width="13" customWidth="1"/>
    <col min="13577" max="13577" width="22" customWidth="1"/>
    <col min="13578" max="13578" width="12.5703125" customWidth="1"/>
    <col min="13579" max="13579" width="11.7109375" customWidth="1"/>
    <col min="13580" max="13580" width="13.28515625" bestFit="1" customWidth="1"/>
    <col min="13581" max="13581" width="10.7109375" customWidth="1"/>
    <col min="13582" max="13582" width="15.42578125" customWidth="1"/>
    <col min="13828" max="13828" width="34.42578125" customWidth="1"/>
    <col min="13829" max="13829" width="13.85546875" customWidth="1"/>
    <col min="13830" max="13830" width="13.5703125" customWidth="1"/>
    <col min="13831" max="13831" width="14" customWidth="1"/>
    <col min="13832" max="13832" width="13" customWidth="1"/>
    <col min="13833" max="13833" width="22" customWidth="1"/>
    <col min="13834" max="13834" width="12.5703125" customWidth="1"/>
    <col min="13835" max="13835" width="11.7109375" customWidth="1"/>
    <col min="13836" max="13836" width="13.28515625" bestFit="1" customWidth="1"/>
    <col min="13837" max="13837" width="10.7109375" customWidth="1"/>
    <col min="13838" max="13838" width="15.42578125" customWidth="1"/>
    <col min="14084" max="14084" width="34.42578125" customWidth="1"/>
    <col min="14085" max="14085" width="13.85546875" customWidth="1"/>
    <col min="14086" max="14086" width="13.5703125" customWidth="1"/>
    <col min="14087" max="14087" width="14" customWidth="1"/>
    <col min="14088" max="14088" width="13" customWidth="1"/>
    <col min="14089" max="14089" width="22" customWidth="1"/>
    <col min="14090" max="14090" width="12.5703125" customWidth="1"/>
    <col min="14091" max="14091" width="11.7109375" customWidth="1"/>
    <col min="14092" max="14092" width="13.28515625" bestFit="1" customWidth="1"/>
    <col min="14093" max="14093" width="10.7109375" customWidth="1"/>
    <col min="14094" max="14094" width="15.42578125" customWidth="1"/>
    <col min="14340" max="14340" width="34.42578125" customWidth="1"/>
    <col min="14341" max="14341" width="13.85546875" customWidth="1"/>
    <col min="14342" max="14342" width="13.5703125" customWidth="1"/>
    <col min="14343" max="14343" width="14" customWidth="1"/>
    <col min="14344" max="14344" width="13" customWidth="1"/>
    <col min="14345" max="14345" width="22" customWidth="1"/>
    <col min="14346" max="14346" width="12.5703125" customWidth="1"/>
    <col min="14347" max="14347" width="11.7109375" customWidth="1"/>
    <col min="14348" max="14348" width="13.28515625" bestFit="1" customWidth="1"/>
    <col min="14349" max="14349" width="10.7109375" customWidth="1"/>
    <col min="14350" max="14350" width="15.42578125" customWidth="1"/>
    <col min="14596" max="14596" width="34.42578125" customWidth="1"/>
    <col min="14597" max="14597" width="13.85546875" customWidth="1"/>
    <col min="14598" max="14598" width="13.5703125" customWidth="1"/>
    <col min="14599" max="14599" width="14" customWidth="1"/>
    <col min="14600" max="14600" width="13" customWidth="1"/>
    <col min="14601" max="14601" width="22" customWidth="1"/>
    <col min="14602" max="14602" width="12.5703125" customWidth="1"/>
    <col min="14603" max="14603" width="11.7109375" customWidth="1"/>
    <col min="14604" max="14604" width="13.28515625" bestFit="1" customWidth="1"/>
    <col min="14605" max="14605" width="10.7109375" customWidth="1"/>
    <col min="14606" max="14606" width="15.42578125" customWidth="1"/>
    <col min="14852" max="14852" width="34.42578125" customWidth="1"/>
    <col min="14853" max="14853" width="13.85546875" customWidth="1"/>
    <col min="14854" max="14854" width="13.5703125" customWidth="1"/>
    <col min="14855" max="14855" width="14" customWidth="1"/>
    <col min="14856" max="14856" width="13" customWidth="1"/>
    <col min="14857" max="14857" width="22" customWidth="1"/>
    <col min="14858" max="14858" width="12.5703125" customWidth="1"/>
    <col min="14859" max="14859" width="11.7109375" customWidth="1"/>
    <col min="14860" max="14860" width="13.28515625" bestFit="1" customWidth="1"/>
    <col min="14861" max="14861" width="10.7109375" customWidth="1"/>
    <col min="14862" max="14862" width="15.42578125" customWidth="1"/>
    <col min="15108" max="15108" width="34.42578125" customWidth="1"/>
    <col min="15109" max="15109" width="13.85546875" customWidth="1"/>
    <col min="15110" max="15110" width="13.5703125" customWidth="1"/>
    <col min="15111" max="15111" width="14" customWidth="1"/>
    <col min="15112" max="15112" width="13" customWidth="1"/>
    <col min="15113" max="15113" width="22" customWidth="1"/>
    <col min="15114" max="15114" width="12.5703125" customWidth="1"/>
    <col min="15115" max="15115" width="11.7109375" customWidth="1"/>
    <col min="15116" max="15116" width="13.28515625" bestFit="1" customWidth="1"/>
    <col min="15117" max="15117" width="10.7109375" customWidth="1"/>
    <col min="15118" max="15118" width="15.42578125" customWidth="1"/>
    <col min="15364" max="15364" width="34.42578125" customWidth="1"/>
    <col min="15365" max="15365" width="13.85546875" customWidth="1"/>
    <col min="15366" max="15366" width="13.5703125" customWidth="1"/>
    <col min="15367" max="15367" width="14" customWidth="1"/>
    <col min="15368" max="15368" width="13" customWidth="1"/>
    <col min="15369" max="15369" width="22" customWidth="1"/>
    <col min="15370" max="15370" width="12.5703125" customWidth="1"/>
    <col min="15371" max="15371" width="11.7109375" customWidth="1"/>
    <col min="15372" max="15372" width="13.28515625" bestFit="1" customWidth="1"/>
    <col min="15373" max="15373" width="10.7109375" customWidth="1"/>
    <col min="15374" max="15374" width="15.42578125" customWidth="1"/>
    <col min="15620" max="15620" width="34.42578125" customWidth="1"/>
    <col min="15621" max="15621" width="13.85546875" customWidth="1"/>
    <col min="15622" max="15622" width="13.5703125" customWidth="1"/>
    <col min="15623" max="15623" width="14" customWidth="1"/>
    <col min="15624" max="15624" width="13" customWidth="1"/>
    <col min="15625" max="15625" width="22" customWidth="1"/>
    <col min="15626" max="15626" width="12.5703125" customWidth="1"/>
    <col min="15627" max="15627" width="11.7109375" customWidth="1"/>
    <col min="15628" max="15628" width="13.28515625" bestFit="1" customWidth="1"/>
    <col min="15629" max="15629" width="10.7109375" customWidth="1"/>
    <col min="15630" max="15630" width="15.42578125" customWidth="1"/>
    <col min="15876" max="15876" width="34.42578125" customWidth="1"/>
    <col min="15877" max="15877" width="13.85546875" customWidth="1"/>
    <col min="15878" max="15878" width="13.5703125" customWidth="1"/>
    <col min="15879" max="15879" width="14" customWidth="1"/>
    <col min="15880" max="15880" width="13" customWidth="1"/>
    <col min="15881" max="15881" width="22" customWidth="1"/>
    <col min="15882" max="15882" width="12.5703125" customWidth="1"/>
    <col min="15883" max="15883" width="11.7109375" customWidth="1"/>
    <col min="15884" max="15884" width="13.28515625" bestFit="1" customWidth="1"/>
    <col min="15885" max="15885" width="10.7109375" customWidth="1"/>
    <col min="15886" max="15886" width="15.42578125" customWidth="1"/>
    <col min="16132" max="16132" width="34.42578125" customWidth="1"/>
    <col min="16133" max="16133" width="13.85546875" customWidth="1"/>
    <col min="16134" max="16134" width="13.5703125" customWidth="1"/>
    <col min="16135" max="16135" width="14" customWidth="1"/>
    <col min="16136" max="16136" width="13" customWidth="1"/>
    <col min="16137" max="16137" width="22" customWidth="1"/>
    <col min="16138" max="16138" width="12.5703125" customWidth="1"/>
    <col min="16139" max="16139" width="11.7109375" customWidth="1"/>
    <col min="16140" max="16140" width="13.28515625" bestFit="1" customWidth="1"/>
    <col min="16141" max="16141" width="10.7109375" customWidth="1"/>
    <col min="16142" max="16142" width="15.42578125" customWidth="1"/>
  </cols>
  <sheetData>
    <row r="1" spans="1:17" x14ac:dyDescent="0.25">
      <c r="A1" s="51" t="s">
        <v>0</v>
      </c>
      <c r="B1" s="51"/>
      <c r="C1" s="51"/>
      <c r="D1" s="51"/>
      <c r="E1" s="51"/>
      <c r="F1" s="51"/>
      <c r="G1" s="51"/>
      <c r="H1" s="51"/>
      <c r="I1" s="51"/>
      <c r="J1" s="51"/>
      <c r="K1" s="51"/>
      <c r="L1" s="51"/>
      <c r="M1" s="51"/>
      <c r="N1" s="51"/>
      <c r="O1" s="1"/>
      <c r="P1" s="1"/>
      <c r="Q1" s="1"/>
    </row>
    <row r="2" spans="1:17" x14ac:dyDescent="0.25">
      <c r="A2" s="51" t="str">
        <f>[4]Draw!B1</f>
        <v>Harrison County Department of Job &amp; Family Services</v>
      </c>
      <c r="B2" s="51"/>
      <c r="C2" s="51"/>
      <c r="D2" s="51"/>
      <c r="E2" s="51"/>
      <c r="F2" s="51"/>
      <c r="G2" s="51"/>
      <c r="H2" s="51"/>
      <c r="I2" s="51"/>
      <c r="J2" s="51"/>
      <c r="K2" s="51"/>
      <c r="L2" s="51"/>
      <c r="M2" s="51"/>
      <c r="N2" s="51"/>
      <c r="O2" s="1"/>
      <c r="P2" s="1"/>
      <c r="Q2" s="1"/>
    </row>
    <row r="3" spans="1:17" x14ac:dyDescent="0.25">
      <c r="A3" s="2" t="str">
        <f>HYPERLINK("#'Index'!A1","Index")</f>
        <v>Index</v>
      </c>
    </row>
    <row r="4" spans="1:17" ht="12.75" customHeight="1" x14ac:dyDescent="0.25">
      <c r="A4" s="52" t="s">
        <v>1</v>
      </c>
      <c r="B4" s="52"/>
      <c r="C4" s="52"/>
      <c r="D4" s="52"/>
      <c r="E4" s="52"/>
      <c r="F4" s="52"/>
      <c r="G4" s="52"/>
      <c r="H4" s="52"/>
      <c r="I4" s="52"/>
      <c r="J4" s="52"/>
      <c r="K4" s="52"/>
      <c r="L4" s="52"/>
      <c r="M4" s="52"/>
      <c r="N4" s="52"/>
    </row>
    <row r="5" spans="1:17" x14ac:dyDescent="0.25">
      <c r="A5" s="52" t="s">
        <v>2</v>
      </c>
      <c r="B5" s="52"/>
      <c r="C5" s="52"/>
      <c r="D5" s="52"/>
      <c r="E5" s="52"/>
      <c r="F5" s="52"/>
      <c r="G5" s="52"/>
      <c r="H5" s="52"/>
      <c r="I5" s="52"/>
      <c r="J5" s="52"/>
      <c r="K5" s="52"/>
      <c r="L5" s="52"/>
      <c r="M5" s="52"/>
      <c r="N5" s="52"/>
    </row>
    <row r="7" spans="1:17" x14ac:dyDescent="0.25">
      <c r="A7" t="s">
        <v>3</v>
      </c>
      <c r="D7" s="3" t="s">
        <v>4</v>
      </c>
    </row>
    <row r="8" spans="1:17" ht="15.75" customHeight="1" thickBot="1" x14ac:dyDescent="0.3">
      <c r="A8" s="4" t="s">
        <v>5</v>
      </c>
    </row>
    <row r="9" spans="1:17" s="10" customFormat="1" ht="54" customHeight="1" x14ac:dyDescent="0.2">
      <c r="A9" s="5" t="s">
        <v>6</v>
      </c>
      <c r="B9" s="6" t="s">
        <v>7</v>
      </c>
      <c r="C9" s="7" t="s">
        <v>8</v>
      </c>
      <c r="D9" s="8" t="s">
        <v>9</v>
      </c>
      <c r="E9" s="7" t="s">
        <v>10</v>
      </c>
      <c r="F9" s="7" t="s">
        <v>11</v>
      </c>
      <c r="G9" s="7"/>
      <c r="H9" s="7"/>
      <c r="I9" s="7"/>
      <c r="J9" s="7"/>
      <c r="K9" s="7"/>
      <c r="L9" s="7"/>
      <c r="M9" s="7"/>
      <c r="N9" s="9" t="s">
        <v>12</v>
      </c>
      <c r="P9" s="11"/>
    </row>
    <row r="10" spans="1:17" x14ac:dyDescent="0.25">
      <c r="A10" s="12" t="s">
        <v>13</v>
      </c>
      <c r="B10" s="13">
        <v>17.257999999999999</v>
      </c>
      <c r="C10" s="14">
        <v>94791.15</v>
      </c>
      <c r="D10" s="14">
        <v>10706</v>
      </c>
      <c r="E10" s="14"/>
      <c r="F10" s="14">
        <v>-9678.24</v>
      </c>
      <c r="G10" s="14"/>
      <c r="H10" s="14"/>
      <c r="I10" s="14"/>
      <c r="J10" s="14"/>
      <c r="K10" s="14"/>
      <c r="L10" s="14"/>
      <c r="M10" s="14"/>
      <c r="N10" s="15">
        <f>SUM(C10:M10)</f>
        <v>95818.909999999989</v>
      </c>
      <c r="P10" s="16"/>
    </row>
    <row r="11" spans="1:17" x14ac:dyDescent="0.25">
      <c r="A11" s="12" t="s">
        <v>14</v>
      </c>
      <c r="B11" s="13">
        <v>17.277999999999999</v>
      </c>
      <c r="C11" s="14">
        <f>54669.27+20000</f>
        <v>74669.26999999999</v>
      </c>
      <c r="D11" s="14">
        <v>10095</v>
      </c>
      <c r="E11" s="14"/>
      <c r="F11" s="14">
        <v>-19091.080000000002</v>
      </c>
      <c r="G11" s="14"/>
      <c r="H11" s="14"/>
      <c r="I11" s="14"/>
      <c r="J11" s="14"/>
      <c r="K11" s="14"/>
      <c r="L11" s="14"/>
      <c r="M11" s="14"/>
      <c r="N11" s="15">
        <f>SUM(C11:M11)</f>
        <v>65673.189999999988</v>
      </c>
    </row>
    <row r="12" spans="1:17" x14ac:dyDescent="0.25">
      <c r="A12" s="12" t="s">
        <v>15</v>
      </c>
      <c r="B12" s="13">
        <v>17.259</v>
      </c>
      <c r="C12" s="14">
        <v>44493.71</v>
      </c>
      <c r="D12" s="14">
        <v>61796</v>
      </c>
      <c r="E12" s="14">
        <v>25496.92</v>
      </c>
      <c r="F12" s="14"/>
      <c r="G12" s="14"/>
      <c r="H12" s="14"/>
      <c r="I12" s="14"/>
      <c r="J12" s="14"/>
      <c r="K12" s="14"/>
      <c r="L12" s="14"/>
      <c r="M12" s="14"/>
      <c r="N12" s="15">
        <f>SUM(C12:M12)</f>
        <v>131786.63</v>
      </c>
      <c r="P12" s="16"/>
    </row>
    <row r="13" spans="1:17" x14ac:dyDescent="0.25">
      <c r="A13" s="12" t="s">
        <v>16</v>
      </c>
      <c r="B13" s="13"/>
      <c r="C13" s="17"/>
      <c r="D13" s="17"/>
      <c r="E13" s="17"/>
      <c r="F13" s="17"/>
      <c r="G13" s="17"/>
      <c r="H13" s="17"/>
      <c r="I13" s="17"/>
      <c r="J13" s="17"/>
      <c r="K13" s="17"/>
      <c r="L13" s="17"/>
      <c r="M13" s="17"/>
      <c r="N13" s="15"/>
    </row>
    <row r="14" spans="1:17" x14ac:dyDescent="0.25">
      <c r="A14" s="12" t="s">
        <v>17</v>
      </c>
      <c r="B14" s="13">
        <v>17.257999999999999</v>
      </c>
      <c r="C14" s="14"/>
      <c r="D14" s="14"/>
      <c r="E14" s="14"/>
      <c r="F14" s="14"/>
      <c r="G14" s="14"/>
      <c r="H14" s="14"/>
      <c r="I14" s="14"/>
      <c r="J14" s="14"/>
      <c r="K14" s="14"/>
      <c r="L14" s="14"/>
      <c r="M14" s="14"/>
      <c r="N14" s="15">
        <f>SUM(C14:M14)</f>
        <v>0</v>
      </c>
    </row>
    <row r="15" spans="1:17" x14ac:dyDescent="0.25">
      <c r="A15" s="12" t="s">
        <v>18</v>
      </c>
      <c r="B15" s="13">
        <v>17.277999999999999</v>
      </c>
      <c r="C15" s="14"/>
      <c r="D15" s="14"/>
      <c r="E15" s="14"/>
      <c r="F15" s="14"/>
      <c r="G15" s="14"/>
      <c r="H15" s="14"/>
      <c r="I15" s="14"/>
      <c r="J15" s="14"/>
      <c r="K15" s="14"/>
      <c r="L15" s="14"/>
      <c r="M15" s="14"/>
      <c r="N15" s="15">
        <f>SUM(C15:M15)</f>
        <v>0</v>
      </c>
    </row>
    <row r="16" spans="1:17" x14ac:dyDescent="0.25">
      <c r="A16" s="12" t="s">
        <v>19</v>
      </c>
      <c r="B16" s="13">
        <v>17.259</v>
      </c>
      <c r="C16" s="14"/>
      <c r="D16" s="14"/>
      <c r="E16" s="14"/>
      <c r="F16" s="14"/>
      <c r="G16" s="14"/>
      <c r="H16" s="14"/>
      <c r="I16" s="14"/>
      <c r="J16" s="14"/>
      <c r="K16" s="14"/>
      <c r="L16" s="14"/>
      <c r="M16" s="14"/>
      <c r="N16" s="15">
        <f>SUM(C16:M16)</f>
        <v>0</v>
      </c>
    </row>
    <row r="17" spans="1:14" x14ac:dyDescent="0.25">
      <c r="A17" s="18" t="s">
        <v>20</v>
      </c>
      <c r="B17" s="19" t="s">
        <v>21</v>
      </c>
      <c r="C17" s="20">
        <f t="shared" ref="C17:L17" si="0">SUM(C10:C16)</f>
        <v>213954.12999999998</v>
      </c>
      <c r="D17" s="20">
        <f t="shared" si="0"/>
        <v>82597</v>
      </c>
      <c r="E17" s="20">
        <f t="shared" si="0"/>
        <v>25496.92</v>
      </c>
      <c r="F17" s="20">
        <f t="shared" si="0"/>
        <v>-28769.32</v>
      </c>
      <c r="G17" s="20">
        <f t="shared" si="0"/>
        <v>0</v>
      </c>
      <c r="H17" s="20">
        <f t="shared" si="0"/>
        <v>0</v>
      </c>
      <c r="I17" s="20">
        <f t="shared" si="0"/>
        <v>0</v>
      </c>
      <c r="J17" s="21" t="s">
        <v>21</v>
      </c>
      <c r="K17" s="20">
        <f t="shared" si="0"/>
        <v>0</v>
      </c>
      <c r="L17" s="20">
        <f t="shared" si="0"/>
        <v>0</v>
      </c>
      <c r="M17" s="21" t="s">
        <v>21</v>
      </c>
      <c r="N17" s="22">
        <f>SUM(N10:N16)</f>
        <v>293278.73</v>
      </c>
    </row>
    <row r="18" spans="1:14" ht="12.75" customHeight="1" x14ac:dyDescent="0.25">
      <c r="A18" s="18" t="s">
        <v>22</v>
      </c>
      <c r="B18" s="19"/>
      <c r="C18" s="20"/>
      <c r="D18" s="20"/>
      <c r="E18" s="20"/>
      <c r="F18" s="20"/>
      <c r="G18" s="20"/>
      <c r="H18" s="20"/>
      <c r="I18" s="23"/>
      <c r="J18" s="21"/>
      <c r="K18" s="20"/>
      <c r="L18" s="23"/>
      <c r="M18" s="21"/>
      <c r="N18" s="22"/>
    </row>
    <row r="19" spans="1:14" ht="12.75" customHeight="1" x14ac:dyDescent="0.25">
      <c r="A19" s="24" t="s">
        <v>23</v>
      </c>
      <c r="B19" s="25">
        <v>17.277000000000001</v>
      </c>
      <c r="C19" s="14">
        <v>3732</v>
      </c>
      <c r="D19" s="14"/>
      <c r="E19" s="14"/>
      <c r="F19" s="14"/>
      <c r="G19" s="14"/>
      <c r="H19" s="14"/>
      <c r="I19" s="14"/>
      <c r="J19" s="14"/>
      <c r="K19" s="14"/>
      <c r="L19" s="14"/>
      <c r="M19" s="14"/>
      <c r="N19" s="15">
        <f t="shared" ref="N19:N28" si="1">SUM(C19:M19)</f>
        <v>3732</v>
      </c>
    </row>
    <row r="20" spans="1:14" ht="12.75" hidden="1" customHeight="1" x14ac:dyDescent="0.25">
      <c r="A20" s="24" t="s">
        <v>24</v>
      </c>
      <c r="B20" s="25">
        <v>17.277000000000001</v>
      </c>
      <c r="C20" s="14"/>
      <c r="D20" s="14"/>
      <c r="E20" s="14"/>
      <c r="F20" s="14"/>
      <c r="G20" s="14"/>
      <c r="H20" s="14"/>
      <c r="I20" s="14"/>
      <c r="J20" s="14"/>
      <c r="K20" s="14"/>
      <c r="L20" s="14"/>
      <c r="M20" s="14"/>
      <c r="N20" s="15">
        <f t="shared" si="1"/>
        <v>0</v>
      </c>
    </row>
    <row r="21" spans="1:14" ht="12.75" hidden="1" customHeight="1" x14ac:dyDescent="0.25">
      <c r="A21" s="24" t="s">
        <v>25</v>
      </c>
      <c r="B21" s="25">
        <v>17.277000000000001</v>
      </c>
      <c r="C21" s="14"/>
      <c r="D21" s="14"/>
      <c r="E21" s="14"/>
      <c r="F21" s="14"/>
      <c r="G21" s="14"/>
      <c r="H21" s="14"/>
      <c r="I21" s="14"/>
      <c r="J21" s="14"/>
      <c r="K21" s="14"/>
      <c r="L21" s="14"/>
      <c r="M21" s="14"/>
      <c r="N21" s="15">
        <f t="shared" si="1"/>
        <v>0</v>
      </c>
    </row>
    <row r="22" spans="1:14" ht="12.75" hidden="1" customHeight="1" x14ac:dyDescent="0.25">
      <c r="A22" s="24" t="s">
        <v>26</v>
      </c>
      <c r="B22" s="13">
        <v>17.225000000000001</v>
      </c>
      <c r="C22" s="14"/>
      <c r="D22" s="14"/>
      <c r="E22" s="14"/>
      <c r="F22" s="14"/>
      <c r="G22" s="14"/>
      <c r="H22" s="14"/>
      <c r="I22" s="14"/>
      <c r="J22" s="14"/>
      <c r="K22" s="14"/>
      <c r="L22" s="14"/>
      <c r="M22" s="14"/>
      <c r="N22" s="15">
        <f>SUM(C22:M22)</f>
        <v>0</v>
      </c>
    </row>
    <row r="23" spans="1:14" ht="12.75" hidden="1" customHeight="1" x14ac:dyDescent="0.25">
      <c r="A23" s="24"/>
      <c r="B23" s="25"/>
      <c r="C23" s="14"/>
      <c r="D23" s="14"/>
      <c r="E23" s="14"/>
      <c r="F23" s="14"/>
      <c r="G23" s="14"/>
      <c r="H23" s="14"/>
      <c r="I23" s="14"/>
      <c r="J23" s="14"/>
      <c r="K23" s="14"/>
      <c r="L23" s="14"/>
      <c r="M23" s="14"/>
      <c r="N23" s="15">
        <f t="shared" si="1"/>
        <v>0</v>
      </c>
    </row>
    <row r="24" spans="1:14" ht="12.75" hidden="1" customHeight="1" x14ac:dyDescent="0.25">
      <c r="A24" s="24"/>
      <c r="B24" s="25"/>
      <c r="C24" s="14"/>
      <c r="D24" s="14"/>
      <c r="E24" s="14"/>
      <c r="F24" s="14"/>
      <c r="G24" s="14"/>
      <c r="H24" s="14"/>
      <c r="I24" s="14"/>
      <c r="J24" s="14"/>
      <c r="K24" s="14"/>
      <c r="L24" s="14"/>
      <c r="M24" s="14"/>
      <c r="N24" s="15">
        <f t="shared" si="1"/>
        <v>0</v>
      </c>
    </row>
    <row r="25" spans="1:14" ht="15.75" hidden="1" customHeight="1" x14ac:dyDescent="0.25">
      <c r="A25" s="24"/>
      <c r="B25" s="13"/>
      <c r="C25" s="14"/>
      <c r="D25" s="14"/>
      <c r="E25" s="14"/>
      <c r="F25" s="14"/>
      <c r="G25" s="14"/>
      <c r="H25" s="14"/>
      <c r="I25" s="14"/>
      <c r="J25" s="14"/>
      <c r="K25" s="14"/>
      <c r="L25" s="14"/>
      <c r="M25" s="14"/>
      <c r="N25" s="15">
        <f t="shared" si="1"/>
        <v>0</v>
      </c>
    </row>
    <row r="26" spans="1:14" ht="12.75" hidden="1" customHeight="1" x14ac:dyDescent="0.25">
      <c r="A26" s="24" t="s">
        <v>27</v>
      </c>
      <c r="B26" s="25">
        <v>17.277999999999999</v>
      </c>
      <c r="C26" s="14"/>
      <c r="D26" s="14"/>
      <c r="E26" s="14"/>
      <c r="F26" s="14"/>
      <c r="G26" s="14"/>
      <c r="H26" s="14"/>
      <c r="I26" s="14"/>
      <c r="J26" s="14"/>
      <c r="K26" s="14"/>
      <c r="L26" s="14"/>
      <c r="M26" s="14"/>
      <c r="N26" s="15">
        <f>SUM(C26:M26)</f>
        <v>0</v>
      </c>
    </row>
    <row r="27" spans="1:14" ht="12.75" hidden="1" customHeight="1" x14ac:dyDescent="0.25">
      <c r="A27" s="24" t="s">
        <v>28</v>
      </c>
      <c r="B27" s="25" t="s">
        <v>29</v>
      </c>
      <c r="C27" s="14"/>
      <c r="D27" s="14"/>
      <c r="E27" s="14"/>
      <c r="F27" s="14"/>
      <c r="G27" s="14"/>
      <c r="H27" s="14"/>
      <c r="I27" s="14"/>
      <c r="J27" s="14"/>
      <c r="K27" s="14"/>
      <c r="L27" s="14"/>
      <c r="M27" s="14"/>
      <c r="N27" s="15">
        <f>SUM(C27:M27)</f>
        <v>0</v>
      </c>
    </row>
    <row r="28" spans="1:14" ht="12.75" hidden="1" customHeight="1" x14ac:dyDescent="0.25">
      <c r="A28" s="24" t="s">
        <v>30</v>
      </c>
      <c r="B28" s="25" t="s">
        <v>29</v>
      </c>
      <c r="C28" s="14"/>
      <c r="D28" s="14"/>
      <c r="E28" s="14"/>
      <c r="F28" s="14"/>
      <c r="G28" s="14"/>
      <c r="H28" s="14"/>
      <c r="I28" s="14"/>
      <c r="J28" s="14"/>
      <c r="K28" s="14"/>
      <c r="L28" s="14"/>
      <c r="M28" s="14"/>
      <c r="N28" s="15">
        <f t="shared" si="1"/>
        <v>0</v>
      </c>
    </row>
    <row r="29" spans="1:14" ht="12.75" hidden="1" customHeight="1" x14ac:dyDescent="0.25">
      <c r="A29" s="26" t="s">
        <v>31</v>
      </c>
      <c r="B29" s="27"/>
      <c r="C29" s="28">
        <f>SUM(C17:C28)</f>
        <v>217686.12999999998</v>
      </c>
      <c r="D29" s="28">
        <f t="shared" ref="D29:M29" si="2">SUM(D17:D28)</f>
        <v>82597</v>
      </c>
      <c r="E29" s="28">
        <f t="shared" si="2"/>
        <v>25496.92</v>
      </c>
      <c r="F29" s="28">
        <f t="shared" si="2"/>
        <v>-28769.32</v>
      </c>
      <c r="G29" s="28">
        <f t="shared" si="2"/>
        <v>0</v>
      </c>
      <c r="H29" s="28">
        <f t="shared" si="2"/>
        <v>0</v>
      </c>
      <c r="I29" s="28">
        <f t="shared" si="2"/>
        <v>0</v>
      </c>
      <c r="J29" s="28">
        <f t="shared" si="2"/>
        <v>0</v>
      </c>
      <c r="K29" s="28">
        <f t="shared" si="2"/>
        <v>0</v>
      </c>
      <c r="L29" s="28">
        <f t="shared" si="2"/>
        <v>0</v>
      </c>
      <c r="M29" s="28">
        <f t="shared" si="2"/>
        <v>0</v>
      </c>
      <c r="N29" s="29">
        <f>SUM(N17:N28)</f>
        <v>297010.73</v>
      </c>
    </row>
    <row r="30" spans="1:14" ht="12.75" hidden="1" customHeight="1" x14ac:dyDescent="0.25">
      <c r="A30" s="18"/>
      <c r="C30" s="20"/>
      <c r="D30" s="20"/>
      <c r="E30" s="20"/>
      <c r="F30" s="20"/>
      <c r="G30" s="20"/>
      <c r="H30" s="20"/>
      <c r="I30" s="20"/>
      <c r="J30" s="20"/>
      <c r="K30" s="20"/>
      <c r="L30" s="20"/>
      <c r="M30" s="20"/>
      <c r="N30" s="30"/>
    </row>
    <row r="31" spans="1:14" ht="12.75" hidden="1" customHeight="1" x14ac:dyDescent="0.25">
      <c r="A31" s="53" t="s">
        <v>32</v>
      </c>
      <c r="B31" s="54"/>
      <c r="C31" s="20"/>
      <c r="D31" s="20"/>
      <c r="E31" s="20"/>
      <c r="F31" s="20"/>
      <c r="G31" s="20"/>
      <c r="H31" s="20"/>
      <c r="I31" s="20"/>
      <c r="J31" s="20"/>
      <c r="K31" s="20"/>
      <c r="L31" s="20"/>
      <c r="M31" s="20"/>
      <c r="N31" s="22"/>
    </row>
    <row r="32" spans="1:14" ht="12.75" hidden="1" customHeight="1" x14ac:dyDescent="0.25">
      <c r="A32" s="31" t="s">
        <v>33</v>
      </c>
      <c r="B32" s="32"/>
      <c r="C32" s="14"/>
      <c r="D32" s="33"/>
      <c r="E32" s="33"/>
      <c r="F32" s="33"/>
      <c r="G32" s="33"/>
      <c r="H32" s="33"/>
      <c r="I32" s="33"/>
      <c r="J32" s="33"/>
      <c r="K32" s="33"/>
      <c r="L32" s="33"/>
      <c r="M32" s="33"/>
      <c r="N32" s="22">
        <f>SUM(C32:M32)</f>
        <v>0</v>
      </c>
    </row>
    <row r="33" spans="1:14" ht="12.75" hidden="1" customHeight="1" x14ac:dyDescent="0.25">
      <c r="A33" s="31" t="s">
        <v>34</v>
      </c>
      <c r="B33" s="25"/>
      <c r="C33" s="25"/>
      <c r="D33" s="33"/>
      <c r="E33" s="33"/>
      <c r="F33" s="33"/>
      <c r="G33" s="33"/>
      <c r="H33" s="33"/>
      <c r="I33" s="33"/>
      <c r="J33" s="33"/>
      <c r="K33" s="33"/>
      <c r="L33" s="33"/>
      <c r="M33" s="33"/>
      <c r="N33" s="22">
        <f>SUM(C33:M33)</f>
        <v>0</v>
      </c>
    </row>
    <row r="34" spans="1:14" ht="12.75" hidden="1" customHeight="1" x14ac:dyDescent="0.25">
      <c r="A34" s="31" t="s">
        <v>35</v>
      </c>
      <c r="B34" s="25"/>
      <c r="C34" s="25"/>
      <c r="D34" s="33"/>
      <c r="E34" s="33"/>
      <c r="F34" s="33"/>
      <c r="G34" s="33"/>
      <c r="H34" s="33"/>
      <c r="I34" s="33"/>
      <c r="J34" s="33"/>
      <c r="K34" s="33"/>
      <c r="L34" s="33"/>
      <c r="M34" s="33"/>
      <c r="N34" s="22">
        <f>SUM(C34:M34)</f>
        <v>0</v>
      </c>
    </row>
    <row r="35" spans="1:14" ht="12.75" hidden="1" customHeight="1" x14ac:dyDescent="0.25">
      <c r="A35" s="18"/>
      <c r="C35" s="20"/>
      <c r="D35" s="20"/>
      <c r="E35" s="20"/>
      <c r="F35" s="20"/>
      <c r="G35" s="23"/>
      <c r="H35" s="20"/>
      <c r="I35" s="20"/>
      <c r="J35" s="20"/>
      <c r="K35" s="20"/>
      <c r="L35" s="20"/>
      <c r="M35" s="20"/>
      <c r="N35" s="30"/>
    </row>
    <row r="36" spans="1:14" s="10" customFormat="1" ht="13.5" thickBot="1" x14ac:dyDescent="0.25">
      <c r="A36" s="34" t="s">
        <v>36</v>
      </c>
      <c r="B36" s="35"/>
      <c r="C36" s="36">
        <f>SUM(C29:C35)</f>
        <v>217686.12999999998</v>
      </c>
      <c r="D36" s="36">
        <f>SUM(D29:D35)</f>
        <v>82597</v>
      </c>
      <c r="E36" s="36">
        <f t="shared" ref="E36:M36" si="3">SUM(E29:E35)</f>
        <v>25496.92</v>
      </c>
      <c r="F36" s="36">
        <f t="shared" si="3"/>
        <v>-28769.32</v>
      </c>
      <c r="G36" s="36">
        <f t="shared" si="3"/>
        <v>0</v>
      </c>
      <c r="H36" s="36">
        <f t="shared" si="3"/>
        <v>0</v>
      </c>
      <c r="I36" s="36">
        <f t="shared" si="3"/>
        <v>0</v>
      </c>
      <c r="J36" s="36">
        <f t="shared" si="3"/>
        <v>0</v>
      </c>
      <c r="K36" s="36">
        <f t="shared" si="3"/>
        <v>0</v>
      </c>
      <c r="L36" s="36">
        <f t="shared" si="3"/>
        <v>0</v>
      </c>
      <c r="M36" s="36">
        <f t="shared" si="3"/>
        <v>0</v>
      </c>
      <c r="N36" s="37">
        <f>SUM(N29:N35)</f>
        <v>297010.73</v>
      </c>
    </row>
    <row r="37" spans="1:14" s="10" customFormat="1" ht="12.75" x14ac:dyDescent="0.2">
      <c r="C37" s="38"/>
      <c r="D37" s="38"/>
      <c r="E37" s="38"/>
      <c r="F37" s="38"/>
      <c r="G37" s="38"/>
      <c r="H37" s="38"/>
      <c r="I37" s="38"/>
      <c r="J37" s="38"/>
      <c r="K37" s="38"/>
      <c r="L37" s="38"/>
      <c r="M37" s="38"/>
      <c r="N37" s="38"/>
    </row>
    <row r="38" spans="1:14" s="10" customFormat="1" x14ac:dyDescent="0.25">
      <c r="A38" s="39" t="s">
        <v>37</v>
      </c>
      <c r="B38"/>
      <c r="C38"/>
      <c r="D38"/>
      <c r="E38" s="40"/>
      <c r="F38"/>
      <c r="G38"/>
      <c r="H38"/>
      <c r="I38"/>
      <c r="J38"/>
      <c r="K38"/>
      <c r="L38"/>
      <c r="M38"/>
      <c r="N38" s="41"/>
    </row>
    <row r="39" spans="1:14" x14ac:dyDescent="0.25">
      <c r="A39" s="39" t="s">
        <v>38</v>
      </c>
    </row>
    <row r="40" spans="1:14" x14ac:dyDescent="0.25">
      <c r="A40" s="39"/>
    </row>
    <row r="41" spans="1:14" x14ac:dyDescent="0.25">
      <c r="A41" s="42" t="s">
        <v>39</v>
      </c>
    </row>
    <row r="42" spans="1:14" x14ac:dyDescent="0.25">
      <c r="A42" s="43" t="s">
        <v>40</v>
      </c>
    </row>
    <row r="44" spans="1:14" ht="33.75" customHeight="1" x14ac:dyDescent="0.25">
      <c r="A44" s="55" t="s">
        <v>41</v>
      </c>
      <c r="B44" s="55"/>
      <c r="C44" s="55"/>
      <c r="D44" s="55"/>
      <c r="E44" s="55"/>
      <c r="F44" s="55"/>
      <c r="G44" s="55"/>
      <c r="H44" s="55"/>
      <c r="I44" s="55"/>
      <c r="J44" s="55"/>
      <c r="K44" s="55"/>
      <c r="L44" s="55"/>
      <c r="M44" s="55"/>
      <c r="N44" s="55"/>
    </row>
    <row r="45" spans="1:14" ht="33.75" customHeight="1" x14ac:dyDescent="0.25">
      <c r="A45" s="44"/>
      <c r="B45" s="44"/>
      <c r="C45" s="44"/>
      <c r="D45" s="44"/>
      <c r="E45" s="44"/>
      <c r="F45" s="44"/>
      <c r="G45" s="44"/>
      <c r="H45" s="44"/>
      <c r="I45" s="44"/>
      <c r="J45" s="44"/>
      <c r="K45" s="44"/>
      <c r="L45" s="44"/>
      <c r="M45" s="44"/>
      <c r="N45" s="44"/>
    </row>
    <row r="46" spans="1:14" ht="15.75" thickBot="1" x14ac:dyDescent="0.3">
      <c r="A46" s="45"/>
      <c r="B46" s="45"/>
      <c r="C46" s="45"/>
      <c r="D46" s="45"/>
    </row>
    <row r="47" spans="1:14" x14ac:dyDescent="0.25">
      <c r="A47" t="s">
        <v>42</v>
      </c>
      <c r="D47" t="s">
        <v>43</v>
      </c>
    </row>
    <row r="49" spans="1:4" ht="12.75" customHeight="1" x14ac:dyDescent="0.25"/>
    <row r="50" spans="1:4" ht="15.75" thickBot="1" x14ac:dyDescent="0.3">
      <c r="A50" s="45"/>
      <c r="B50" s="45"/>
      <c r="C50" s="45"/>
      <c r="D50" s="45"/>
    </row>
    <row r="51" spans="1:4" x14ac:dyDescent="0.25">
      <c r="A51" t="s">
        <v>48</v>
      </c>
      <c r="D51" t="s">
        <v>43</v>
      </c>
    </row>
    <row r="52" spans="1:4" ht="12.75" customHeight="1" x14ac:dyDescent="0.25">
      <c r="A52" t="s">
        <v>45</v>
      </c>
    </row>
    <row r="53" spans="1:4" ht="12.75" customHeight="1" x14ac:dyDescent="0.25"/>
    <row r="54" spans="1:4" ht="12.75" customHeight="1" x14ac:dyDescent="0.25"/>
    <row r="55" spans="1:4" ht="15.75" thickBot="1" x14ac:dyDescent="0.3">
      <c r="A55" s="45"/>
      <c r="B55" s="45"/>
      <c r="C55" s="45"/>
      <c r="D55" s="45"/>
    </row>
    <row r="56" spans="1:4" x14ac:dyDescent="0.25">
      <c r="A56" t="s">
        <v>46</v>
      </c>
      <c r="D56" t="s">
        <v>43</v>
      </c>
    </row>
    <row r="59" spans="1:4" ht="15.75" thickBot="1" x14ac:dyDescent="0.3">
      <c r="A59" s="45"/>
      <c r="B59" s="45"/>
      <c r="C59" s="45"/>
      <c r="D59" s="45"/>
    </row>
    <row r="60" spans="1:4" x14ac:dyDescent="0.25">
      <c r="A60" t="s">
        <v>47</v>
      </c>
      <c r="D60" t="s">
        <v>43</v>
      </c>
    </row>
  </sheetData>
  <mergeCells count="6">
    <mergeCell ref="A44:N44"/>
    <mergeCell ref="A1:N1"/>
    <mergeCell ref="A2:N2"/>
    <mergeCell ref="A4:N4"/>
    <mergeCell ref="A5:N5"/>
    <mergeCell ref="A31:B31"/>
  </mergeCells>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0A287-1869-472B-86FE-057DA64186BD}">
  <sheetPr>
    <pageSetUpPr fitToPage="1"/>
  </sheetPr>
  <dimension ref="A1:Q60"/>
  <sheetViews>
    <sheetView workbookViewId="0">
      <selection activeCell="B41" sqref="B41"/>
    </sheetView>
  </sheetViews>
  <sheetFormatPr defaultRowHeight="15" x14ac:dyDescent="0.25"/>
  <cols>
    <col min="1" max="1" width="37.85546875" customWidth="1"/>
    <col min="2" max="2" width="13.85546875" customWidth="1"/>
    <col min="3" max="7" width="12.42578125" customWidth="1"/>
    <col min="8" max="12" width="12.42578125" hidden="1" customWidth="1"/>
    <col min="13" max="13" width="12.42578125" customWidth="1"/>
    <col min="14" max="14" width="15.42578125" customWidth="1"/>
    <col min="16" max="16" width="10.5703125" bestFit="1" customWidth="1"/>
    <col min="260" max="260" width="34.42578125" customWidth="1"/>
    <col min="261" max="261" width="13.85546875" customWidth="1"/>
    <col min="262" max="262" width="13.5703125" customWidth="1"/>
    <col min="263" max="263" width="14" customWidth="1"/>
    <col min="264" max="264" width="13" customWidth="1"/>
    <col min="265" max="265" width="22" customWidth="1"/>
    <col min="266" max="266" width="12.5703125" customWidth="1"/>
    <col min="267" max="267" width="11.7109375" customWidth="1"/>
    <col min="268" max="268" width="13.28515625" bestFit="1" customWidth="1"/>
    <col min="269" max="269" width="10.7109375" customWidth="1"/>
    <col min="270" max="270" width="15.42578125" customWidth="1"/>
    <col min="516" max="516" width="34.42578125" customWidth="1"/>
    <col min="517" max="517" width="13.85546875" customWidth="1"/>
    <col min="518" max="518" width="13.5703125" customWidth="1"/>
    <col min="519" max="519" width="14" customWidth="1"/>
    <col min="520" max="520" width="13" customWidth="1"/>
    <col min="521" max="521" width="22" customWidth="1"/>
    <col min="522" max="522" width="12.5703125" customWidth="1"/>
    <col min="523" max="523" width="11.7109375" customWidth="1"/>
    <col min="524" max="524" width="13.28515625" bestFit="1" customWidth="1"/>
    <col min="525" max="525" width="10.7109375" customWidth="1"/>
    <col min="526" max="526" width="15.42578125" customWidth="1"/>
    <col min="772" max="772" width="34.42578125" customWidth="1"/>
    <col min="773" max="773" width="13.85546875" customWidth="1"/>
    <col min="774" max="774" width="13.5703125" customWidth="1"/>
    <col min="775" max="775" width="14" customWidth="1"/>
    <col min="776" max="776" width="13" customWidth="1"/>
    <col min="777" max="777" width="22" customWidth="1"/>
    <col min="778" max="778" width="12.5703125" customWidth="1"/>
    <col min="779" max="779" width="11.7109375" customWidth="1"/>
    <col min="780" max="780" width="13.28515625" bestFit="1" customWidth="1"/>
    <col min="781" max="781" width="10.7109375" customWidth="1"/>
    <col min="782" max="782" width="15.42578125" customWidth="1"/>
    <col min="1028" max="1028" width="34.42578125" customWidth="1"/>
    <col min="1029" max="1029" width="13.85546875" customWidth="1"/>
    <col min="1030" max="1030" width="13.5703125" customWidth="1"/>
    <col min="1031" max="1031" width="14" customWidth="1"/>
    <col min="1032" max="1032" width="13" customWidth="1"/>
    <col min="1033" max="1033" width="22" customWidth="1"/>
    <col min="1034" max="1034" width="12.5703125" customWidth="1"/>
    <col min="1035" max="1035" width="11.7109375" customWidth="1"/>
    <col min="1036" max="1036" width="13.28515625" bestFit="1" customWidth="1"/>
    <col min="1037" max="1037" width="10.7109375" customWidth="1"/>
    <col min="1038" max="1038" width="15.42578125" customWidth="1"/>
    <col min="1284" max="1284" width="34.42578125" customWidth="1"/>
    <col min="1285" max="1285" width="13.85546875" customWidth="1"/>
    <col min="1286" max="1286" width="13.5703125" customWidth="1"/>
    <col min="1287" max="1287" width="14" customWidth="1"/>
    <col min="1288" max="1288" width="13" customWidth="1"/>
    <col min="1289" max="1289" width="22" customWidth="1"/>
    <col min="1290" max="1290" width="12.5703125" customWidth="1"/>
    <col min="1291" max="1291" width="11.7109375" customWidth="1"/>
    <col min="1292" max="1292" width="13.28515625" bestFit="1" customWidth="1"/>
    <col min="1293" max="1293" width="10.7109375" customWidth="1"/>
    <col min="1294" max="1294" width="15.42578125" customWidth="1"/>
    <col min="1540" max="1540" width="34.42578125" customWidth="1"/>
    <col min="1541" max="1541" width="13.85546875" customWidth="1"/>
    <col min="1542" max="1542" width="13.5703125" customWidth="1"/>
    <col min="1543" max="1543" width="14" customWidth="1"/>
    <col min="1544" max="1544" width="13" customWidth="1"/>
    <col min="1545" max="1545" width="22" customWidth="1"/>
    <col min="1546" max="1546" width="12.5703125" customWidth="1"/>
    <col min="1547" max="1547" width="11.7109375" customWidth="1"/>
    <col min="1548" max="1548" width="13.28515625" bestFit="1" customWidth="1"/>
    <col min="1549" max="1549" width="10.7109375" customWidth="1"/>
    <col min="1550" max="1550" width="15.42578125" customWidth="1"/>
    <col min="1796" max="1796" width="34.42578125" customWidth="1"/>
    <col min="1797" max="1797" width="13.85546875" customWidth="1"/>
    <col min="1798" max="1798" width="13.5703125" customWidth="1"/>
    <col min="1799" max="1799" width="14" customWidth="1"/>
    <col min="1800" max="1800" width="13" customWidth="1"/>
    <col min="1801" max="1801" width="22" customWidth="1"/>
    <col min="1802" max="1802" width="12.5703125" customWidth="1"/>
    <col min="1803" max="1803" width="11.7109375" customWidth="1"/>
    <col min="1804" max="1804" width="13.28515625" bestFit="1" customWidth="1"/>
    <col min="1805" max="1805" width="10.7109375" customWidth="1"/>
    <col min="1806" max="1806" width="15.42578125" customWidth="1"/>
    <col min="2052" max="2052" width="34.42578125" customWidth="1"/>
    <col min="2053" max="2053" width="13.85546875" customWidth="1"/>
    <col min="2054" max="2054" width="13.5703125" customWidth="1"/>
    <col min="2055" max="2055" width="14" customWidth="1"/>
    <col min="2056" max="2056" width="13" customWidth="1"/>
    <col min="2057" max="2057" width="22" customWidth="1"/>
    <col min="2058" max="2058" width="12.5703125" customWidth="1"/>
    <col min="2059" max="2059" width="11.7109375" customWidth="1"/>
    <col min="2060" max="2060" width="13.28515625" bestFit="1" customWidth="1"/>
    <col min="2061" max="2061" width="10.7109375" customWidth="1"/>
    <col min="2062" max="2062" width="15.42578125" customWidth="1"/>
    <col min="2308" max="2308" width="34.42578125" customWidth="1"/>
    <col min="2309" max="2309" width="13.85546875" customWidth="1"/>
    <col min="2310" max="2310" width="13.5703125" customWidth="1"/>
    <col min="2311" max="2311" width="14" customWidth="1"/>
    <col min="2312" max="2312" width="13" customWidth="1"/>
    <col min="2313" max="2313" width="22" customWidth="1"/>
    <col min="2314" max="2314" width="12.5703125" customWidth="1"/>
    <col min="2315" max="2315" width="11.7109375" customWidth="1"/>
    <col min="2316" max="2316" width="13.28515625" bestFit="1" customWidth="1"/>
    <col min="2317" max="2317" width="10.7109375" customWidth="1"/>
    <col min="2318" max="2318" width="15.42578125" customWidth="1"/>
    <col min="2564" max="2564" width="34.42578125" customWidth="1"/>
    <col min="2565" max="2565" width="13.85546875" customWidth="1"/>
    <col min="2566" max="2566" width="13.5703125" customWidth="1"/>
    <col min="2567" max="2567" width="14" customWidth="1"/>
    <col min="2568" max="2568" width="13" customWidth="1"/>
    <col min="2569" max="2569" width="22" customWidth="1"/>
    <col min="2570" max="2570" width="12.5703125" customWidth="1"/>
    <col min="2571" max="2571" width="11.7109375" customWidth="1"/>
    <col min="2572" max="2572" width="13.28515625" bestFit="1" customWidth="1"/>
    <col min="2573" max="2573" width="10.7109375" customWidth="1"/>
    <col min="2574" max="2574" width="15.42578125" customWidth="1"/>
    <col min="2820" max="2820" width="34.42578125" customWidth="1"/>
    <col min="2821" max="2821" width="13.85546875" customWidth="1"/>
    <col min="2822" max="2822" width="13.5703125" customWidth="1"/>
    <col min="2823" max="2823" width="14" customWidth="1"/>
    <col min="2824" max="2824" width="13" customWidth="1"/>
    <col min="2825" max="2825" width="22" customWidth="1"/>
    <col min="2826" max="2826" width="12.5703125" customWidth="1"/>
    <col min="2827" max="2827" width="11.7109375" customWidth="1"/>
    <col min="2828" max="2828" width="13.28515625" bestFit="1" customWidth="1"/>
    <col min="2829" max="2829" width="10.7109375" customWidth="1"/>
    <col min="2830" max="2830" width="15.42578125" customWidth="1"/>
    <col min="3076" max="3076" width="34.42578125" customWidth="1"/>
    <col min="3077" max="3077" width="13.85546875" customWidth="1"/>
    <col min="3078" max="3078" width="13.5703125" customWidth="1"/>
    <col min="3079" max="3079" width="14" customWidth="1"/>
    <col min="3080" max="3080" width="13" customWidth="1"/>
    <col min="3081" max="3081" width="22" customWidth="1"/>
    <col min="3082" max="3082" width="12.5703125" customWidth="1"/>
    <col min="3083" max="3083" width="11.7109375" customWidth="1"/>
    <col min="3084" max="3084" width="13.28515625" bestFit="1" customWidth="1"/>
    <col min="3085" max="3085" width="10.7109375" customWidth="1"/>
    <col min="3086" max="3086" width="15.42578125" customWidth="1"/>
    <col min="3332" max="3332" width="34.42578125" customWidth="1"/>
    <col min="3333" max="3333" width="13.85546875" customWidth="1"/>
    <col min="3334" max="3334" width="13.5703125" customWidth="1"/>
    <col min="3335" max="3335" width="14" customWidth="1"/>
    <col min="3336" max="3336" width="13" customWidth="1"/>
    <col min="3337" max="3337" width="22" customWidth="1"/>
    <col min="3338" max="3338" width="12.5703125" customWidth="1"/>
    <col min="3339" max="3339" width="11.7109375" customWidth="1"/>
    <col min="3340" max="3340" width="13.28515625" bestFit="1" customWidth="1"/>
    <col min="3341" max="3341" width="10.7109375" customWidth="1"/>
    <col min="3342" max="3342" width="15.42578125" customWidth="1"/>
    <col min="3588" max="3588" width="34.42578125" customWidth="1"/>
    <col min="3589" max="3589" width="13.85546875" customWidth="1"/>
    <col min="3590" max="3590" width="13.5703125" customWidth="1"/>
    <col min="3591" max="3591" width="14" customWidth="1"/>
    <col min="3592" max="3592" width="13" customWidth="1"/>
    <col min="3593" max="3593" width="22" customWidth="1"/>
    <col min="3594" max="3594" width="12.5703125" customWidth="1"/>
    <col min="3595" max="3595" width="11.7109375" customWidth="1"/>
    <col min="3596" max="3596" width="13.28515625" bestFit="1" customWidth="1"/>
    <col min="3597" max="3597" width="10.7109375" customWidth="1"/>
    <col min="3598" max="3598" width="15.42578125" customWidth="1"/>
    <col min="3844" max="3844" width="34.42578125" customWidth="1"/>
    <col min="3845" max="3845" width="13.85546875" customWidth="1"/>
    <col min="3846" max="3846" width="13.5703125" customWidth="1"/>
    <col min="3847" max="3847" width="14" customWidth="1"/>
    <col min="3848" max="3848" width="13" customWidth="1"/>
    <col min="3849" max="3849" width="22" customWidth="1"/>
    <col min="3850" max="3850" width="12.5703125" customWidth="1"/>
    <col min="3851" max="3851" width="11.7109375" customWidth="1"/>
    <col min="3852" max="3852" width="13.28515625" bestFit="1" customWidth="1"/>
    <col min="3853" max="3853" width="10.7109375" customWidth="1"/>
    <col min="3854" max="3854" width="15.42578125" customWidth="1"/>
    <col min="4100" max="4100" width="34.42578125" customWidth="1"/>
    <col min="4101" max="4101" width="13.85546875" customWidth="1"/>
    <col min="4102" max="4102" width="13.5703125" customWidth="1"/>
    <col min="4103" max="4103" width="14" customWidth="1"/>
    <col min="4104" max="4104" width="13" customWidth="1"/>
    <col min="4105" max="4105" width="22" customWidth="1"/>
    <col min="4106" max="4106" width="12.5703125" customWidth="1"/>
    <col min="4107" max="4107" width="11.7109375" customWidth="1"/>
    <col min="4108" max="4108" width="13.28515625" bestFit="1" customWidth="1"/>
    <col min="4109" max="4109" width="10.7109375" customWidth="1"/>
    <col min="4110" max="4110" width="15.42578125" customWidth="1"/>
    <col min="4356" max="4356" width="34.42578125" customWidth="1"/>
    <col min="4357" max="4357" width="13.85546875" customWidth="1"/>
    <col min="4358" max="4358" width="13.5703125" customWidth="1"/>
    <col min="4359" max="4359" width="14" customWidth="1"/>
    <col min="4360" max="4360" width="13" customWidth="1"/>
    <col min="4361" max="4361" width="22" customWidth="1"/>
    <col min="4362" max="4362" width="12.5703125" customWidth="1"/>
    <col min="4363" max="4363" width="11.7109375" customWidth="1"/>
    <col min="4364" max="4364" width="13.28515625" bestFit="1" customWidth="1"/>
    <col min="4365" max="4365" width="10.7109375" customWidth="1"/>
    <col min="4366" max="4366" width="15.42578125" customWidth="1"/>
    <col min="4612" max="4612" width="34.42578125" customWidth="1"/>
    <col min="4613" max="4613" width="13.85546875" customWidth="1"/>
    <col min="4614" max="4614" width="13.5703125" customWidth="1"/>
    <col min="4615" max="4615" width="14" customWidth="1"/>
    <col min="4616" max="4616" width="13" customWidth="1"/>
    <col min="4617" max="4617" width="22" customWidth="1"/>
    <col min="4618" max="4618" width="12.5703125" customWidth="1"/>
    <col min="4619" max="4619" width="11.7109375" customWidth="1"/>
    <col min="4620" max="4620" width="13.28515625" bestFit="1" customWidth="1"/>
    <col min="4621" max="4621" width="10.7109375" customWidth="1"/>
    <col min="4622" max="4622" width="15.42578125" customWidth="1"/>
    <col min="4868" max="4868" width="34.42578125" customWidth="1"/>
    <col min="4869" max="4869" width="13.85546875" customWidth="1"/>
    <col min="4870" max="4870" width="13.5703125" customWidth="1"/>
    <col min="4871" max="4871" width="14" customWidth="1"/>
    <col min="4872" max="4872" width="13" customWidth="1"/>
    <col min="4873" max="4873" width="22" customWidth="1"/>
    <col min="4874" max="4874" width="12.5703125" customWidth="1"/>
    <col min="4875" max="4875" width="11.7109375" customWidth="1"/>
    <col min="4876" max="4876" width="13.28515625" bestFit="1" customWidth="1"/>
    <col min="4877" max="4877" width="10.7109375" customWidth="1"/>
    <col min="4878" max="4878" width="15.42578125" customWidth="1"/>
    <col min="5124" max="5124" width="34.42578125" customWidth="1"/>
    <col min="5125" max="5125" width="13.85546875" customWidth="1"/>
    <col min="5126" max="5126" width="13.5703125" customWidth="1"/>
    <col min="5127" max="5127" width="14" customWidth="1"/>
    <col min="5128" max="5128" width="13" customWidth="1"/>
    <col min="5129" max="5129" width="22" customWidth="1"/>
    <col min="5130" max="5130" width="12.5703125" customWidth="1"/>
    <col min="5131" max="5131" width="11.7109375" customWidth="1"/>
    <col min="5132" max="5132" width="13.28515625" bestFit="1" customWidth="1"/>
    <col min="5133" max="5133" width="10.7109375" customWidth="1"/>
    <col min="5134" max="5134" width="15.42578125" customWidth="1"/>
    <col min="5380" max="5380" width="34.42578125" customWidth="1"/>
    <col min="5381" max="5381" width="13.85546875" customWidth="1"/>
    <col min="5382" max="5382" width="13.5703125" customWidth="1"/>
    <col min="5383" max="5383" width="14" customWidth="1"/>
    <col min="5384" max="5384" width="13" customWidth="1"/>
    <col min="5385" max="5385" width="22" customWidth="1"/>
    <col min="5386" max="5386" width="12.5703125" customWidth="1"/>
    <col min="5387" max="5387" width="11.7109375" customWidth="1"/>
    <col min="5388" max="5388" width="13.28515625" bestFit="1" customWidth="1"/>
    <col min="5389" max="5389" width="10.7109375" customWidth="1"/>
    <col min="5390" max="5390" width="15.42578125" customWidth="1"/>
    <col min="5636" max="5636" width="34.42578125" customWidth="1"/>
    <col min="5637" max="5637" width="13.85546875" customWidth="1"/>
    <col min="5638" max="5638" width="13.5703125" customWidth="1"/>
    <col min="5639" max="5639" width="14" customWidth="1"/>
    <col min="5640" max="5640" width="13" customWidth="1"/>
    <col min="5641" max="5641" width="22" customWidth="1"/>
    <col min="5642" max="5642" width="12.5703125" customWidth="1"/>
    <col min="5643" max="5643" width="11.7109375" customWidth="1"/>
    <col min="5644" max="5644" width="13.28515625" bestFit="1" customWidth="1"/>
    <col min="5645" max="5645" width="10.7109375" customWidth="1"/>
    <col min="5646" max="5646" width="15.42578125" customWidth="1"/>
    <col min="5892" max="5892" width="34.42578125" customWidth="1"/>
    <col min="5893" max="5893" width="13.85546875" customWidth="1"/>
    <col min="5894" max="5894" width="13.5703125" customWidth="1"/>
    <col min="5895" max="5895" width="14" customWidth="1"/>
    <col min="5896" max="5896" width="13" customWidth="1"/>
    <col min="5897" max="5897" width="22" customWidth="1"/>
    <col min="5898" max="5898" width="12.5703125" customWidth="1"/>
    <col min="5899" max="5899" width="11.7109375" customWidth="1"/>
    <col min="5900" max="5900" width="13.28515625" bestFit="1" customWidth="1"/>
    <col min="5901" max="5901" width="10.7109375" customWidth="1"/>
    <col min="5902" max="5902" width="15.42578125" customWidth="1"/>
    <col min="6148" max="6148" width="34.42578125" customWidth="1"/>
    <col min="6149" max="6149" width="13.85546875" customWidth="1"/>
    <col min="6150" max="6150" width="13.5703125" customWidth="1"/>
    <col min="6151" max="6151" width="14" customWidth="1"/>
    <col min="6152" max="6152" width="13" customWidth="1"/>
    <col min="6153" max="6153" width="22" customWidth="1"/>
    <col min="6154" max="6154" width="12.5703125" customWidth="1"/>
    <col min="6155" max="6155" width="11.7109375" customWidth="1"/>
    <col min="6156" max="6156" width="13.28515625" bestFit="1" customWidth="1"/>
    <col min="6157" max="6157" width="10.7109375" customWidth="1"/>
    <col min="6158" max="6158" width="15.42578125" customWidth="1"/>
    <col min="6404" max="6404" width="34.42578125" customWidth="1"/>
    <col min="6405" max="6405" width="13.85546875" customWidth="1"/>
    <col min="6406" max="6406" width="13.5703125" customWidth="1"/>
    <col min="6407" max="6407" width="14" customWidth="1"/>
    <col min="6408" max="6408" width="13" customWidth="1"/>
    <col min="6409" max="6409" width="22" customWidth="1"/>
    <col min="6410" max="6410" width="12.5703125" customWidth="1"/>
    <col min="6411" max="6411" width="11.7109375" customWidth="1"/>
    <col min="6412" max="6412" width="13.28515625" bestFit="1" customWidth="1"/>
    <col min="6413" max="6413" width="10.7109375" customWidth="1"/>
    <col min="6414" max="6414" width="15.42578125" customWidth="1"/>
    <col min="6660" max="6660" width="34.42578125" customWidth="1"/>
    <col min="6661" max="6661" width="13.85546875" customWidth="1"/>
    <col min="6662" max="6662" width="13.5703125" customWidth="1"/>
    <col min="6663" max="6663" width="14" customWidth="1"/>
    <col min="6664" max="6664" width="13" customWidth="1"/>
    <col min="6665" max="6665" width="22" customWidth="1"/>
    <col min="6666" max="6666" width="12.5703125" customWidth="1"/>
    <col min="6667" max="6667" width="11.7109375" customWidth="1"/>
    <col min="6668" max="6668" width="13.28515625" bestFit="1" customWidth="1"/>
    <col min="6669" max="6669" width="10.7109375" customWidth="1"/>
    <col min="6670" max="6670" width="15.42578125" customWidth="1"/>
    <col min="6916" max="6916" width="34.42578125" customWidth="1"/>
    <col min="6917" max="6917" width="13.85546875" customWidth="1"/>
    <col min="6918" max="6918" width="13.5703125" customWidth="1"/>
    <col min="6919" max="6919" width="14" customWidth="1"/>
    <col min="6920" max="6920" width="13" customWidth="1"/>
    <col min="6921" max="6921" width="22" customWidth="1"/>
    <col min="6922" max="6922" width="12.5703125" customWidth="1"/>
    <col min="6923" max="6923" width="11.7109375" customWidth="1"/>
    <col min="6924" max="6924" width="13.28515625" bestFit="1" customWidth="1"/>
    <col min="6925" max="6925" width="10.7109375" customWidth="1"/>
    <col min="6926" max="6926" width="15.42578125" customWidth="1"/>
    <col min="7172" max="7172" width="34.42578125" customWidth="1"/>
    <col min="7173" max="7173" width="13.85546875" customWidth="1"/>
    <col min="7174" max="7174" width="13.5703125" customWidth="1"/>
    <col min="7175" max="7175" width="14" customWidth="1"/>
    <col min="7176" max="7176" width="13" customWidth="1"/>
    <col min="7177" max="7177" width="22" customWidth="1"/>
    <col min="7178" max="7178" width="12.5703125" customWidth="1"/>
    <col min="7179" max="7179" width="11.7109375" customWidth="1"/>
    <col min="7180" max="7180" width="13.28515625" bestFit="1" customWidth="1"/>
    <col min="7181" max="7181" width="10.7109375" customWidth="1"/>
    <col min="7182" max="7182" width="15.42578125" customWidth="1"/>
    <col min="7428" max="7428" width="34.42578125" customWidth="1"/>
    <col min="7429" max="7429" width="13.85546875" customWidth="1"/>
    <col min="7430" max="7430" width="13.5703125" customWidth="1"/>
    <col min="7431" max="7431" width="14" customWidth="1"/>
    <col min="7432" max="7432" width="13" customWidth="1"/>
    <col min="7433" max="7433" width="22" customWidth="1"/>
    <col min="7434" max="7434" width="12.5703125" customWidth="1"/>
    <col min="7435" max="7435" width="11.7109375" customWidth="1"/>
    <col min="7436" max="7436" width="13.28515625" bestFit="1" customWidth="1"/>
    <col min="7437" max="7437" width="10.7109375" customWidth="1"/>
    <col min="7438" max="7438" width="15.42578125" customWidth="1"/>
    <col min="7684" max="7684" width="34.42578125" customWidth="1"/>
    <col min="7685" max="7685" width="13.85546875" customWidth="1"/>
    <col min="7686" max="7686" width="13.5703125" customWidth="1"/>
    <col min="7687" max="7687" width="14" customWidth="1"/>
    <col min="7688" max="7688" width="13" customWidth="1"/>
    <col min="7689" max="7689" width="22" customWidth="1"/>
    <col min="7690" max="7690" width="12.5703125" customWidth="1"/>
    <col min="7691" max="7691" width="11.7109375" customWidth="1"/>
    <col min="7692" max="7692" width="13.28515625" bestFit="1" customWidth="1"/>
    <col min="7693" max="7693" width="10.7109375" customWidth="1"/>
    <col min="7694" max="7694" width="15.42578125" customWidth="1"/>
    <col min="7940" max="7940" width="34.42578125" customWidth="1"/>
    <col min="7941" max="7941" width="13.85546875" customWidth="1"/>
    <col min="7942" max="7942" width="13.5703125" customWidth="1"/>
    <col min="7943" max="7943" width="14" customWidth="1"/>
    <col min="7944" max="7944" width="13" customWidth="1"/>
    <col min="7945" max="7945" width="22" customWidth="1"/>
    <col min="7946" max="7946" width="12.5703125" customWidth="1"/>
    <col min="7947" max="7947" width="11.7109375" customWidth="1"/>
    <col min="7948" max="7948" width="13.28515625" bestFit="1" customWidth="1"/>
    <col min="7949" max="7949" width="10.7109375" customWidth="1"/>
    <col min="7950" max="7950" width="15.42578125" customWidth="1"/>
    <col min="8196" max="8196" width="34.42578125" customWidth="1"/>
    <col min="8197" max="8197" width="13.85546875" customWidth="1"/>
    <col min="8198" max="8198" width="13.5703125" customWidth="1"/>
    <col min="8199" max="8199" width="14" customWidth="1"/>
    <col min="8200" max="8200" width="13" customWidth="1"/>
    <col min="8201" max="8201" width="22" customWidth="1"/>
    <col min="8202" max="8202" width="12.5703125" customWidth="1"/>
    <col min="8203" max="8203" width="11.7109375" customWidth="1"/>
    <col min="8204" max="8204" width="13.28515625" bestFit="1" customWidth="1"/>
    <col min="8205" max="8205" width="10.7109375" customWidth="1"/>
    <col min="8206" max="8206" width="15.42578125" customWidth="1"/>
    <col min="8452" max="8452" width="34.42578125" customWidth="1"/>
    <col min="8453" max="8453" width="13.85546875" customWidth="1"/>
    <col min="8454" max="8454" width="13.5703125" customWidth="1"/>
    <col min="8455" max="8455" width="14" customWidth="1"/>
    <col min="8456" max="8456" width="13" customWidth="1"/>
    <col min="8457" max="8457" width="22" customWidth="1"/>
    <col min="8458" max="8458" width="12.5703125" customWidth="1"/>
    <col min="8459" max="8459" width="11.7109375" customWidth="1"/>
    <col min="8460" max="8460" width="13.28515625" bestFit="1" customWidth="1"/>
    <col min="8461" max="8461" width="10.7109375" customWidth="1"/>
    <col min="8462" max="8462" width="15.42578125" customWidth="1"/>
    <col min="8708" max="8708" width="34.42578125" customWidth="1"/>
    <col min="8709" max="8709" width="13.85546875" customWidth="1"/>
    <col min="8710" max="8710" width="13.5703125" customWidth="1"/>
    <col min="8711" max="8711" width="14" customWidth="1"/>
    <col min="8712" max="8712" width="13" customWidth="1"/>
    <col min="8713" max="8713" width="22" customWidth="1"/>
    <col min="8714" max="8714" width="12.5703125" customWidth="1"/>
    <col min="8715" max="8715" width="11.7109375" customWidth="1"/>
    <col min="8716" max="8716" width="13.28515625" bestFit="1" customWidth="1"/>
    <col min="8717" max="8717" width="10.7109375" customWidth="1"/>
    <col min="8718" max="8718" width="15.42578125" customWidth="1"/>
    <col min="8964" max="8964" width="34.42578125" customWidth="1"/>
    <col min="8965" max="8965" width="13.85546875" customWidth="1"/>
    <col min="8966" max="8966" width="13.5703125" customWidth="1"/>
    <col min="8967" max="8967" width="14" customWidth="1"/>
    <col min="8968" max="8968" width="13" customWidth="1"/>
    <col min="8969" max="8969" width="22" customWidth="1"/>
    <col min="8970" max="8970" width="12.5703125" customWidth="1"/>
    <col min="8971" max="8971" width="11.7109375" customWidth="1"/>
    <col min="8972" max="8972" width="13.28515625" bestFit="1" customWidth="1"/>
    <col min="8973" max="8973" width="10.7109375" customWidth="1"/>
    <col min="8974" max="8974" width="15.42578125" customWidth="1"/>
    <col min="9220" max="9220" width="34.42578125" customWidth="1"/>
    <col min="9221" max="9221" width="13.85546875" customWidth="1"/>
    <col min="9222" max="9222" width="13.5703125" customWidth="1"/>
    <col min="9223" max="9223" width="14" customWidth="1"/>
    <col min="9224" max="9224" width="13" customWidth="1"/>
    <col min="9225" max="9225" width="22" customWidth="1"/>
    <col min="9226" max="9226" width="12.5703125" customWidth="1"/>
    <col min="9227" max="9227" width="11.7109375" customWidth="1"/>
    <col min="9228" max="9228" width="13.28515625" bestFit="1" customWidth="1"/>
    <col min="9229" max="9229" width="10.7109375" customWidth="1"/>
    <col min="9230" max="9230" width="15.42578125" customWidth="1"/>
    <col min="9476" max="9476" width="34.42578125" customWidth="1"/>
    <col min="9477" max="9477" width="13.85546875" customWidth="1"/>
    <col min="9478" max="9478" width="13.5703125" customWidth="1"/>
    <col min="9479" max="9479" width="14" customWidth="1"/>
    <col min="9480" max="9480" width="13" customWidth="1"/>
    <col min="9481" max="9481" width="22" customWidth="1"/>
    <col min="9482" max="9482" width="12.5703125" customWidth="1"/>
    <col min="9483" max="9483" width="11.7109375" customWidth="1"/>
    <col min="9484" max="9484" width="13.28515625" bestFit="1" customWidth="1"/>
    <col min="9485" max="9485" width="10.7109375" customWidth="1"/>
    <col min="9486" max="9486" width="15.42578125" customWidth="1"/>
    <col min="9732" max="9732" width="34.42578125" customWidth="1"/>
    <col min="9733" max="9733" width="13.85546875" customWidth="1"/>
    <col min="9734" max="9734" width="13.5703125" customWidth="1"/>
    <col min="9735" max="9735" width="14" customWidth="1"/>
    <col min="9736" max="9736" width="13" customWidth="1"/>
    <col min="9737" max="9737" width="22" customWidth="1"/>
    <col min="9738" max="9738" width="12.5703125" customWidth="1"/>
    <col min="9739" max="9739" width="11.7109375" customWidth="1"/>
    <col min="9740" max="9740" width="13.28515625" bestFit="1" customWidth="1"/>
    <col min="9741" max="9741" width="10.7109375" customWidth="1"/>
    <col min="9742" max="9742" width="15.42578125" customWidth="1"/>
    <col min="9988" max="9988" width="34.42578125" customWidth="1"/>
    <col min="9989" max="9989" width="13.85546875" customWidth="1"/>
    <col min="9990" max="9990" width="13.5703125" customWidth="1"/>
    <col min="9991" max="9991" width="14" customWidth="1"/>
    <col min="9992" max="9992" width="13" customWidth="1"/>
    <col min="9993" max="9993" width="22" customWidth="1"/>
    <col min="9994" max="9994" width="12.5703125" customWidth="1"/>
    <col min="9995" max="9995" width="11.7109375" customWidth="1"/>
    <col min="9996" max="9996" width="13.28515625" bestFit="1" customWidth="1"/>
    <col min="9997" max="9997" width="10.7109375" customWidth="1"/>
    <col min="9998" max="9998" width="15.42578125" customWidth="1"/>
    <col min="10244" max="10244" width="34.42578125" customWidth="1"/>
    <col min="10245" max="10245" width="13.85546875" customWidth="1"/>
    <col min="10246" max="10246" width="13.5703125" customWidth="1"/>
    <col min="10247" max="10247" width="14" customWidth="1"/>
    <col min="10248" max="10248" width="13" customWidth="1"/>
    <col min="10249" max="10249" width="22" customWidth="1"/>
    <col min="10250" max="10250" width="12.5703125" customWidth="1"/>
    <col min="10251" max="10251" width="11.7109375" customWidth="1"/>
    <col min="10252" max="10252" width="13.28515625" bestFit="1" customWidth="1"/>
    <col min="10253" max="10253" width="10.7109375" customWidth="1"/>
    <col min="10254" max="10254" width="15.42578125" customWidth="1"/>
    <col min="10500" max="10500" width="34.42578125" customWidth="1"/>
    <col min="10501" max="10501" width="13.85546875" customWidth="1"/>
    <col min="10502" max="10502" width="13.5703125" customWidth="1"/>
    <col min="10503" max="10503" width="14" customWidth="1"/>
    <col min="10504" max="10504" width="13" customWidth="1"/>
    <col min="10505" max="10505" width="22" customWidth="1"/>
    <col min="10506" max="10506" width="12.5703125" customWidth="1"/>
    <col min="10507" max="10507" width="11.7109375" customWidth="1"/>
    <col min="10508" max="10508" width="13.28515625" bestFit="1" customWidth="1"/>
    <col min="10509" max="10509" width="10.7109375" customWidth="1"/>
    <col min="10510" max="10510" width="15.42578125" customWidth="1"/>
    <col min="10756" max="10756" width="34.42578125" customWidth="1"/>
    <col min="10757" max="10757" width="13.85546875" customWidth="1"/>
    <col min="10758" max="10758" width="13.5703125" customWidth="1"/>
    <col min="10759" max="10759" width="14" customWidth="1"/>
    <col min="10760" max="10760" width="13" customWidth="1"/>
    <col min="10761" max="10761" width="22" customWidth="1"/>
    <col min="10762" max="10762" width="12.5703125" customWidth="1"/>
    <col min="10763" max="10763" width="11.7109375" customWidth="1"/>
    <col min="10764" max="10764" width="13.28515625" bestFit="1" customWidth="1"/>
    <col min="10765" max="10765" width="10.7109375" customWidth="1"/>
    <col min="10766" max="10766" width="15.42578125" customWidth="1"/>
    <col min="11012" max="11012" width="34.42578125" customWidth="1"/>
    <col min="11013" max="11013" width="13.85546875" customWidth="1"/>
    <col min="11014" max="11014" width="13.5703125" customWidth="1"/>
    <col min="11015" max="11015" width="14" customWidth="1"/>
    <col min="11016" max="11016" width="13" customWidth="1"/>
    <col min="11017" max="11017" width="22" customWidth="1"/>
    <col min="11018" max="11018" width="12.5703125" customWidth="1"/>
    <col min="11019" max="11019" width="11.7109375" customWidth="1"/>
    <col min="11020" max="11020" width="13.28515625" bestFit="1" customWidth="1"/>
    <col min="11021" max="11021" width="10.7109375" customWidth="1"/>
    <col min="11022" max="11022" width="15.42578125" customWidth="1"/>
    <col min="11268" max="11268" width="34.42578125" customWidth="1"/>
    <col min="11269" max="11269" width="13.85546875" customWidth="1"/>
    <col min="11270" max="11270" width="13.5703125" customWidth="1"/>
    <col min="11271" max="11271" width="14" customWidth="1"/>
    <col min="11272" max="11272" width="13" customWidth="1"/>
    <col min="11273" max="11273" width="22" customWidth="1"/>
    <col min="11274" max="11274" width="12.5703125" customWidth="1"/>
    <col min="11275" max="11275" width="11.7109375" customWidth="1"/>
    <col min="11276" max="11276" width="13.28515625" bestFit="1" customWidth="1"/>
    <col min="11277" max="11277" width="10.7109375" customWidth="1"/>
    <col min="11278" max="11278" width="15.42578125" customWidth="1"/>
    <col min="11524" max="11524" width="34.42578125" customWidth="1"/>
    <col min="11525" max="11525" width="13.85546875" customWidth="1"/>
    <col min="11526" max="11526" width="13.5703125" customWidth="1"/>
    <col min="11527" max="11527" width="14" customWidth="1"/>
    <col min="11528" max="11528" width="13" customWidth="1"/>
    <col min="11529" max="11529" width="22" customWidth="1"/>
    <col min="11530" max="11530" width="12.5703125" customWidth="1"/>
    <col min="11531" max="11531" width="11.7109375" customWidth="1"/>
    <col min="11532" max="11532" width="13.28515625" bestFit="1" customWidth="1"/>
    <col min="11533" max="11533" width="10.7109375" customWidth="1"/>
    <col min="11534" max="11534" width="15.42578125" customWidth="1"/>
    <col min="11780" max="11780" width="34.42578125" customWidth="1"/>
    <col min="11781" max="11781" width="13.85546875" customWidth="1"/>
    <col min="11782" max="11782" width="13.5703125" customWidth="1"/>
    <col min="11783" max="11783" width="14" customWidth="1"/>
    <col min="11784" max="11784" width="13" customWidth="1"/>
    <col min="11785" max="11785" width="22" customWidth="1"/>
    <col min="11786" max="11786" width="12.5703125" customWidth="1"/>
    <col min="11787" max="11787" width="11.7109375" customWidth="1"/>
    <col min="11788" max="11788" width="13.28515625" bestFit="1" customWidth="1"/>
    <col min="11789" max="11789" width="10.7109375" customWidth="1"/>
    <col min="11790" max="11790" width="15.42578125" customWidth="1"/>
    <col min="12036" max="12036" width="34.42578125" customWidth="1"/>
    <col min="12037" max="12037" width="13.85546875" customWidth="1"/>
    <col min="12038" max="12038" width="13.5703125" customWidth="1"/>
    <col min="12039" max="12039" width="14" customWidth="1"/>
    <col min="12040" max="12040" width="13" customWidth="1"/>
    <col min="12041" max="12041" width="22" customWidth="1"/>
    <col min="12042" max="12042" width="12.5703125" customWidth="1"/>
    <col min="12043" max="12043" width="11.7109375" customWidth="1"/>
    <col min="12044" max="12044" width="13.28515625" bestFit="1" customWidth="1"/>
    <col min="12045" max="12045" width="10.7109375" customWidth="1"/>
    <col min="12046" max="12046" width="15.42578125" customWidth="1"/>
    <col min="12292" max="12292" width="34.42578125" customWidth="1"/>
    <col min="12293" max="12293" width="13.85546875" customWidth="1"/>
    <col min="12294" max="12294" width="13.5703125" customWidth="1"/>
    <col min="12295" max="12295" width="14" customWidth="1"/>
    <col min="12296" max="12296" width="13" customWidth="1"/>
    <col min="12297" max="12297" width="22" customWidth="1"/>
    <col min="12298" max="12298" width="12.5703125" customWidth="1"/>
    <col min="12299" max="12299" width="11.7109375" customWidth="1"/>
    <col min="12300" max="12300" width="13.28515625" bestFit="1" customWidth="1"/>
    <col min="12301" max="12301" width="10.7109375" customWidth="1"/>
    <col min="12302" max="12302" width="15.42578125" customWidth="1"/>
    <col min="12548" max="12548" width="34.42578125" customWidth="1"/>
    <col min="12549" max="12549" width="13.85546875" customWidth="1"/>
    <col min="12550" max="12550" width="13.5703125" customWidth="1"/>
    <col min="12551" max="12551" width="14" customWidth="1"/>
    <col min="12552" max="12552" width="13" customWidth="1"/>
    <col min="12553" max="12553" width="22" customWidth="1"/>
    <col min="12554" max="12554" width="12.5703125" customWidth="1"/>
    <col min="12555" max="12555" width="11.7109375" customWidth="1"/>
    <col min="12556" max="12556" width="13.28515625" bestFit="1" customWidth="1"/>
    <col min="12557" max="12557" width="10.7109375" customWidth="1"/>
    <col min="12558" max="12558" width="15.42578125" customWidth="1"/>
    <col min="12804" max="12804" width="34.42578125" customWidth="1"/>
    <col min="12805" max="12805" width="13.85546875" customWidth="1"/>
    <col min="12806" max="12806" width="13.5703125" customWidth="1"/>
    <col min="12807" max="12807" width="14" customWidth="1"/>
    <col min="12808" max="12808" width="13" customWidth="1"/>
    <col min="12809" max="12809" width="22" customWidth="1"/>
    <col min="12810" max="12810" width="12.5703125" customWidth="1"/>
    <col min="12811" max="12811" width="11.7109375" customWidth="1"/>
    <col min="12812" max="12812" width="13.28515625" bestFit="1" customWidth="1"/>
    <col min="12813" max="12813" width="10.7109375" customWidth="1"/>
    <col min="12814" max="12814" width="15.42578125" customWidth="1"/>
    <col min="13060" max="13060" width="34.42578125" customWidth="1"/>
    <col min="13061" max="13061" width="13.85546875" customWidth="1"/>
    <col min="13062" max="13062" width="13.5703125" customWidth="1"/>
    <col min="13063" max="13063" width="14" customWidth="1"/>
    <col min="13064" max="13064" width="13" customWidth="1"/>
    <col min="13065" max="13065" width="22" customWidth="1"/>
    <col min="13066" max="13066" width="12.5703125" customWidth="1"/>
    <col min="13067" max="13067" width="11.7109375" customWidth="1"/>
    <col min="13068" max="13068" width="13.28515625" bestFit="1" customWidth="1"/>
    <col min="13069" max="13069" width="10.7109375" customWidth="1"/>
    <col min="13070" max="13070" width="15.42578125" customWidth="1"/>
    <col min="13316" max="13316" width="34.42578125" customWidth="1"/>
    <col min="13317" max="13317" width="13.85546875" customWidth="1"/>
    <col min="13318" max="13318" width="13.5703125" customWidth="1"/>
    <col min="13319" max="13319" width="14" customWidth="1"/>
    <col min="13320" max="13320" width="13" customWidth="1"/>
    <col min="13321" max="13321" width="22" customWidth="1"/>
    <col min="13322" max="13322" width="12.5703125" customWidth="1"/>
    <col min="13323" max="13323" width="11.7109375" customWidth="1"/>
    <col min="13324" max="13324" width="13.28515625" bestFit="1" customWidth="1"/>
    <col min="13325" max="13325" width="10.7109375" customWidth="1"/>
    <col min="13326" max="13326" width="15.42578125" customWidth="1"/>
    <col min="13572" max="13572" width="34.42578125" customWidth="1"/>
    <col min="13573" max="13573" width="13.85546875" customWidth="1"/>
    <col min="13574" max="13574" width="13.5703125" customWidth="1"/>
    <col min="13575" max="13575" width="14" customWidth="1"/>
    <col min="13576" max="13576" width="13" customWidth="1"/>
    <col min="13577" max="13577" width="22" customWidth="1"/>
    <col min="13578" max="13578" width="12.5703125" customWidth="1"/>
    <col min="13579" max="13579" width="11.7109375" customWidth="1"/>
    <col min="13580" max="13580" width="13.28515625" bestFit="1" customWidth="1"/>
    <col min="13581" max="13581" width="10.7109375" customWidth="1"/>
    <col min="13582" max="13582" width="15.42578125" customWidth="1"/>
    <col min="13828" max="13828" width="34.42578125" customWidth="1"/>
    <col min="13829" max="13829" width="13.85546875" customWidth="1"/>
    <col min="13830" max="13830" width="13.5703125" customWidth="1"/>
    <col min="13831" max="13831" width="14" customWidth="1"/>
    <col min="13832" max="13832" width="13" customWidth="1"/>
    <col min="13833" max="13833" width="22" customWidth="1"/>
    <col min="13834" max="13834" width="12.5703125" customWidth="1"/>
    <col min="13835" max="13835" width="11.7109375" customWidth="1"/>
    <col min="13836" max="13836" width="13.28515625" bestFit="1" customWidth="1"/>
    <col min="13837" max="13837" width="10.7109375" customWidth="1"/>
    <col min="13838" max="13838" width="15.42578125" customWidth="1"/>
    <col min="14084" max="14084" width="34.42578125" customWidth="1"/>
    <col min="14085" max="14085" width="13.85546875" customWidth="1"/>
    <col min="14086" max="14086" width="13.5703125" customWidth="1"/>
    <col min="14087" max="14087" width="14" customWidth="1"/>
    <col min="14088" max="14088" width="13" customWidth="1"/>
    <col min="14089" max="14089" width="22" customWidth="1"/>
    <col min="14090" max="14090" width="12.5703125" customWidth="1"/>
    <col min="14091" max="14091" width="11.7109375" customWidth="1"/>
    <col min="14092" max="14092" width="13.28515625" bestFit="1" customWidth="1"/>
    <col min="14093" max="14093" width="10.7109375" customWidth="1"/>
    <col min="14094" max="14094" width="15.42578125" customWidth="1"/>
    <col min="14340" max="14340" width="34.42578125" customWidth="1"/>
    <col min="14341" max="14341" width="13.85546875" customWidth="1"/>
    <col min="14342" max="14342" width="13.5703125" customWidth="1"/>
    <col min="14343" max="14343" width="14" customWidth="1"/>
    <col min="14344" max="14344" width="13" customWidth="1"/>
    <col min="14345" max="14345" width="22" customWidth="1"/>
    <col min="14346" max="14346" width="12.5703125" customWidth="1"/>
    <col min="14347" max="14347" width="11.7109375" customWidth="1"/>
    <col min="14348" max="14348" width="13.28515625" bestFit="1" customWidth="1"/>
    <col min="14349" max="14349" width="10.7109375" customWidth="1"/>
    <col min="14350" max="14350" width="15.42578125" customWidth="1"/>
    <col min="14596" max="14596" width="34.42578125" customWidth="1"/>
    <col min="14597" max="14597" width="13.85546875" customWidth="1"/>
    <col min="14598" max="14598" width="13.5703125" customWidth="1"/>
    <col min="14599" max="14599" width="14" customWidth="1"/>
    <col min="14600" max="14600" width="13" customWidth="1"/>
    <col min="14601" max="14601" width="22" customWidth="1"/>
    <col min="14602" max="14602" width="12.5703125" customWidth="1"/>
    <col min="14603" max="14603" width="11.7109375" customWidth="1"/>
    <col min="14604" max="14604" width="13.28515625" bestFit="1" customWidth="1"/>
    <col min="14605" max="14605" width="10.7109375" customWidth="1"/>
    <col min="14606" max="14606" width="15.42578125" customWidth="1"/>
    <col min="14852" max="14852" width="34.42578125" customWidth="1"/>
    <col min="14853" max="14853" width="13.85546875" customWidth="1"/>
    <col min="14854" max="14854" width="13.5703125" customWidth="1"/>
    <col min="14855" max="14855" width="14" customWidth="1"/>
    <col min="14856" max="14856" width="13" customWidth="1"/>
    <col min="14857" max="14857" width="22" customWidth="1"/>
    <col min="14858" max="14858" width="12.5703125" customWidth="1"/>
    <col min="14859" max="14859" width="11.7109375" customWidth="1"/>
    <col min="14860" max="14860" width="13.28515625" bestFit="1" customWidth="1"/>
    <col min="14861" max="14861" width="10.7109375" customWidth="1"/>
    <col min="14862" max="14862" width="15.42578125" customWidth="1"/>
    <col min="15108" max="15108" width="34.42578125" customWidth="1"/>
    <col min="15109" max="15109" width="13.85546875" customWidth="1"/>
    <col min="15110" max="15110" width="13.5703125" customWidth="1"/>
    <col min="15111" max="15111" width="14" customWidth="1"/>
    <col min="15112" max="15112" width="13" customWidth="1"/>
    <col min="15113" max="15113" width="22" customWidth="1"/>
    <col min="15114" max="15114" width="12.5703125" customWidth="1"/>
    <col min="15115" max="15115" width="11.7109375" customWidth="1"/>
    <col min="15116" max="15116" width="13.28515625" bestFit="1" customWidth="1"/>
    <col min="15117" max="15117" width="10.7109375" customWidth="1"/>
    <col min="15118" max="15118" width="15.42578125" customWidth="1"/>
    <col min="15364" max="15364" width="34.42578125" customWidth="1"/>
    <col min="15365" max="15365" width="13.85546875" customWidth="1"/>
    <col min="15366" max="15366" width="13.5703125" customWidth="1"/>
    <col min="15367" max="15367" width="14" customWidth="1"/>
    <col min="15368" max="15368" width="13" customWidth="1"/>
    <col min="15369" max="15369" width="22" customWidth="1"/>
    <col min="15370" max="15370" width="12.5703125" customWidth="1"/>
    <col min="15371" max="15371" width="11.7109375" customWidth="1"/>
    <col min="15372" max="15372" width="13.28515625" bestFit="1" customWidth="1"/>
    <col min="15373" max="15373" width="10.7109375" customWidth="1"/>
    <col min="15374" max="15374" width="15.42578125" customWidth="1"/>
    <col min="15620" max="15620" width="34.42578125" customWidth="1"/>
    <col min="15621" max="15621" width="13.85546875" customWidth="1"/>
    <col min="15622" max="15622" width="13.5703125" customWidth="1"/>
    <col min="15623" max="15623" width="14" customWidth="1"/>
    <col min="15624" max="15624" width="13" customWidth="1"/>
    <col min="15625" max="15625" width="22" customWidth="1"/>
    <col min="15626" max="15626" width="12.5703125" customWidth="1"/>
    <col min="15627" max="15627" width="11.7109375" customWidth="1"/>
    <col min="15628" max="15628" width="13.28515625" bestFit="1" customWidth="1"/>
    <col min="15629" max="15629" width="10.7109375" customWidth="1"/>
    <col min="15630" max="15630" width="15.42578125" customWidth="1"/>
    <col min="15876" max="15876" width="34.42578125" customWidth="1"/>
    <col min="15877" max="15877" width="13.85546875" customWidth="1"/>
    <col min="15878" max="15878" width="13.5703125" customWidth="1"/>
    <col min="15879" max="15879" width="14" customWidth="1"/>
    <col min="15880" max="15880" width="13" customWidth="1"/>
    <col min="15881" max="15881" width="22" customWidth="1"/>
    <col min="15882" max="15882" width="12.5703125" customWidth="1"/>
    <col min="15883" max="15883" width="11.7109375" customWidth="1"/>
    <col min="15884" max="15884" width="13.28515625" bestFit="1" customWidth="1"/>
    <col min="15885" max="15885" width="10.7109375" customWidth="1"/>
    <col min="15886" max="15886" width="15.42578125" customWidth="1"/>
    <col min="16132" max="16132" width="34.42578125" customWidth="1"/>
    <col min="16133" max="16133" width="13.85546875" customWidth="1"/>
    <col min="16134" max="16134" width="13.5703125" customWidth="1"/>
    <col min="16135" max="16135" width="14" customWidth="1"/>
    <col min="16136" max="16136" width="13" customWidth="1"/>
    <col min="16137" max="16137" width="22" customWidth="1"/>
    <col min="16138" max="16138" width="12.5703125" customWidth="1"/>
    <col min="16139" max="16139" width="11.7109375" customWidth="1"/>
    <col min="16140" max="16140" width="13.28515625" bestFit="1" customWidth="1"/>
    <col min="16141" max="16141" width="10.7109375" customWidth="1"/>
    <col min="16142" max="16142" width="15.42578125" customWidth="1"/>
  </cols>
  <sheetData>
    <row r="1" spans="1:17" x14ac:dyDescent="0.25">
      <c r="A1" s="51" t="s">
        <v>0</v>
      </c>
      <c r="B1" s="51"/>
      <c r="C1" s="51"/>
      <c r="D1" s="51"/>
      <c r="E1" s="51"/>
      <c r="F1" s="51"/>
      <c r="G1" s="51"/>
      <c r="H1" s="51"/>
      <c r="I1" s="51"/>
      <c r="J1" s="51"/>
      <c r="K1" s="51"/>
      <c r="L1" s="51"/>
      <c r="M1" s="51"/>
      <c r="N1" s="51"/>
      <c r="O1" s="1"/>
      <c r="P1" s="1"/>
      <c r="Q1" s="1"/>
    </row>
    <row r="2" spans="1:17" x14ac:dyDescent="0.25">
      <c r="A2" s="51" t="str">
        <f>[5]Draw!B1</f>
        <v xml:space="preserve"> Jefferson County Department of Job &amp; Family Services</v>
      </c>
      <c r="B2" s="51"/>
      <c r="C2" s="51"/>
      <c r="D2" s="51"/>
      <c r="E2" s="51"/>
      <c r="F2" s="51"/>
      <c r="G2" s="51"/>
      <c r="H2" s="51"/>
      <c r="I2" s="51"/>
      <c r="J2" s="51"/>
      <c r="K2" s="51"/>
      <c r="L2" s="51"/>
      <c r="M2" s="51"/>
      <c r="N2" s="51"/>
      <c r="O2" s="1"/>
      <c r="P2" s="1"/>
      <c r="Q2" s="1"/>
    </row>
    <row r="3" spans="1:17" x14ac:dyDescent="0.25">
      <c r="A3" s="2" t="str">
        <f>HYPERLINK("#'Index'!A1","Index")</f>
        <v>Index</v>
      </c>
    </row>
    <row r="4" spans="1:17" ht="12.75" customHeight="1" x14ac:dyDescent="0.25">
      <c r="A4" s="52" t="s">
        <v>1</v>
      </c>
      <c r="B4" s="52"/>
      <c r="C4" s="52"/>
      <c r="D4" s="52"/>
      <c r="E4" s="52"/>
      <c r="F4" s="52"/>
      <c r="G4" s="52"/>
      <c r="H4" s="52"/>
      <c r="I4" s="52"/>
      <c r="J4" s="52"/>
      <c r="K4" s="52"/>
      <c r="L4" s="52"/>
      <c r="M4" s="52"/>
      <c r="N4" s="52"/>
    </row>
    <row r="5" spans="1:17" x14ac:dyDescent="0.25">
      <c r="A5" s="52" t="s">
        <v>2</v>
      </c>
      <c r="B5" s="52"/>
      <c r="C5" s="52"/>
      <c r="D5" s="52"/>
      <c r="E5" s="52"/>
      <c r="F5" s="52"/>
      <c r="G5" s="52"/>
      <c r="H5" s="52"/>
      <c r="I5" s="52"/>
      <c r="J5" s="52"/>
      <c r="K5" s="52"/>
      <c r="L5" s="52"/>
      <c r="M5" s="52"/>
      <c r="N5" s="52"/>
    </row>
    <row r="7" spans="1:17" x14ac:dyDescent="0.25">
      <c r="A7" t="s">
        <v>3</v>
      </c>
      <c r="D7" s="3" t="s">
        <v>4</v>
      </c>
    </row>
    <row r="8" spans="1:17" ht="15.75" customHeight="1" thickBot="1" x14ac:dyDescent="0.3">
      <c r="A8" s="4" t="s">
        <v>5</v>
      </c>
    </row>
    <row r="9" spans="1:17" s="10" customFormat="1" ht="54" customHeight="1" x14ac:dyDescent="0.2">
      <c r="A9" s="5" t="s">
        <v>6</v>
      </c>
      <c r="B9" s="6" t="s">
        <v>7</v>
      </c>
      <c r="C9" s="7" t="s">
        <v>8</v>
      </c>
      <c r="D9" s="8" t="s">
        <v>9</v>
      </c>
      <c r="E9" s="7" t="s">
        <v>10</v>
      </c>
      <c r="F9" s="7" t="s">
        <v>11</v>
      </c>
      <c r="G9" s="7"/>
      <c r="H9" s="7"/>
      <c r="I9" s="7"/>
      <c r="J9" s="7"/>
      <c r="K9" s="7"/>
      <c r="L9" s="7"/>
      <c r="M9" s="7"/>
      <c r="N9" s="9" t="s">
        <v>12</v>
      </c>
      <c r="P9" s="11"/>
    </row>
    <row r="10" spans="1:17" x14ac:dyDescent="0.25">
      <c r="A10" s="12" t="s">
        <v>13</v>
      </c>
      <c r="B10" s="13">
        <v>17.257999999999999</v>
      </c>
      <c r="C10" s="14">
        <f>521571.89+50000</f>
        <v>571571.89</v>
      </c>
      <c r="D10" s="14">
        <v>51066</v>
      </c>
      <c r="E10" s="14"/>
      <c r="F10" s="14">
        <v>-6875.71</v>
      </c>
      <c r="G10" s="14"/>
      <c r="H10" s="14"/>
      <c r="I10" s="14"/>
      <c r="J10" s="14"/>
      <c r="K10" s="14"/>
      <c r="L10" s="14"/>
      <c r="M10" s="14"/>
      <c r="N10" s="15">
        <f>SUM(C10:M10)</f>
        <v>615762.18000000005</v>
      </c>
      <c r="P10" s="16"/>
    </row>
    <row r="11" spans="1:17" x14ac:dyDescent="0.25">
      <c r="A11" s="12" t="s">
        <v>14</v>
      </c>
      <c r="B11" s="13">
        <v>17.277999999999999</v>
      </c>
      <c r="C11" s="14">
        <v>471599.7</v>
      </c>
      <c r="D11" s="14">
        <v>38963</v>
      </c>
      <c r="E11" s="14"/>
      <c r="F11" s="14">
        <v>-19191.16</v>
      </c>
      <c r="G11" s="14"/>
      <c r="H11" s="14"/>
      <c r="I11" s="14"/>
      <c r="J11" s="14"/>
      <c r="K11" s="14"/>
      <c r="L11" s="14"/>
      <c r="M11" s="14"/>
      <c r="N11" s="15">
        <f>SUM(C11:M11)</f>
        <v>491371.54000000004</v>
      </c>
    </row>
    <row r="12" spans="1:17" x14ac:dyDescent="0.25">
      <c r="A12" s="12" t="s">
        <v>15</v>
      </c>
      <c r="B12" s="13">
        <v>17.259</v>
      </c>
      <c r="C12" s="14">
        <v>462133.3</v>
      </c>
      <c r="D12" s="14">
        <v>308801</v>
      </c>
      <c r="E12" s="14"/>
      <c r="F12" s="14"/>
      <c r="G12" s="14"/>
      <c r="H12" s="14"/>
      <c r="I12" s="14"/>
      <c r="J12" s="14"/>
      <c r="K12" s="14"/>
      <c r="L12" s="14"/>
      <c r="M12" s="14"/>
      <c r="N12" s="15">
        <f>SUM(C12:M12)</f>
        <v>770934.3</v>
      </c>
      <c r="P12" s="16"/>
    </row>
    <row r="13" spans="1:17" x14ac:dyDescent="0.25">
      <c r="A13" s="12" t="s">
        <v>16</v>
      </c>
      <c r="B13" s="13"/>
      <c r="C13" s="17"/>
      <c r="D13" s="17"/>
      <c r="E13" s="17"/>
      <c r="F13" s="17"/>
      <c r="G13" s="17"/>
      <c r="H13" s="17"/>
      <c r="I13" s="17"/>
      <c r="J13" s="17"/>
      <c r="K13" s="17"/>
      <c r="L13" s="17"/>
      <c r="M13" s="17"/>
      <c r="N13" s="15"/>
    </row>
    <row r="14" spans="1:17" x14ac:dyDescent="0.25">
      <c r="A14" s="12" t="s">
        <v>17</v>
      </c>
      <c r="B14" s="13">
        <v>17.257999999999999</v>
      </c>
      <c r="C14" s="14">
        <v>1278</v>
      </c>
      <c r="D14" s="14"/>
      <c r="E14" s="14"/>
      <c r="F14" s="14"/>
      <c r="G14" s="14"/>
      <c r="H14" s="14"/>
      <c r="I14" s="14"/>
      <c r="J14" s="14"/>
      <c r="K14" s="14"/>
      <c r="L14" s="14"/>
      <c r="M14" s="14"/>
      <c r="N14" s="15">
        <f>SUM(C14:M14)</f>
        <v>1278</v>
      </c>
    </row>
    <row r="15" spans="1:17" hidden="1" x14ac:dyDescent="0.25">
      <c r="A15" s="12" t="s">
        <v>18</v>
      </c>
      <c r="B15" s="13">
        <v>17.277999999999999</v>
      </c>
      <c r="C15" s="14"/>
      <c r="D15" s="14"/>
      <c r="E15" s="14"/>
      <c r="F15" s="14"/>
      <c r="G15" s="14"/>
      <c r="H15" s="14"/>
      <c r="I15" s="14"/>
      <c r="J15" s="14"/>
      <c r="K15" s="14"/>
      <c r="L15" s="14"/>
      <c r="M15" s="14"/>
      <c r="N15" s="15">
        <f>SUM(C15:M15)</f>
        <v>0</v>
      </c>
    </row>
    <row r="16" spans="1:17" hidden="1" x14ac:dyDescent="0.25">
      <c r="A16" s="12" t="s">
        <v>19</v>
      </c>
      <c r="B16" s="13">
        <v>17.259</v>
      </c>
      <c r="C16" s="14"/>
      <c r="D16" s="14"/>
      <c r="E16" s="14"/>
      <c r="F16" s="14"/>
      <c r="G16" s="14"/>
      <c r="H16" s="14"/>
      <c r="I16" s="14"/>
      <c r="J16" s="14"/>
      <c r="K16" s="14"/>
      <c r="L16" s="14"/>
      <c r="M16" s="14"/>
      <c r="N16" s="15">
        <f>SUM(C16:M16)</f>
        <v>0</v>
      </c>
    </row>
    <row r="17" spans="1:14" x14ac:dyDescent="0.25">
      <c r="A17" s="18" t="s">
        <v>20</v>
      </c>
      <c r="B17" s="19" t="s">
        <v>21</v>
      </c>
      <c r="C17" s="20">
        <f t="shared" ref="C17:L17" si="0">SUM(C10:C16)</f>
        <v>1506582.8900000001</v>
      </c>
      <c r="D17" s="20">
        <f t="shared" si="0"/>
        <v>398830</v>
      </c>
      <c r="E17" s="20">
        <f t="shared" si="0"/>
        <v>0</v>
      </c>
      <c r="F17" s="20">
        <f t="shared" si="0"/>
        <v>-26066.87</v>
      </c>
      <c r="G17" s="20">
        <f t="shared" si="0"/>
        <v>0</v>
      </c>
      <c r="H17" s="20">
        <f t="shared" si="0"/>
        <v>0</v>
      </c>
      <c r="I17" s="20">
        <f t="shared" si="0"/>
        <v>0</v>
      </c>
      <c r="J17" s="21" t="s">
        <v>21</v>
      </c>
      <c r="K17" s="20">
        <f t="shared" si="0"/>
        <v>0</v>
      </c>
      <c r="L17" s="20">
        <f t="shared" si="0"/>
        <v>0</v>
      </c>
      <c r="M17" s="21" t="s">
        <v>21</v>
      </c>
      <c r="N17" s="22">
        <f>SUM(N10:N16)</f>
        <v>1879346.0200000003</v>
      </c>
    </row>
    <row r="18" spans="1:14" ht="12.75" customHeight="1" x14ac:dyDescent="0.25">
      <c r="A18" s="18" t="s">
        <v>22</v>
      </c>
      <c r="B18" s="19"/>
      <c r="C18" s="20"/>
      <c r="D18" s="20"/>
      <c r="E18" s="20"/>
      <c r="F18" s="20"/>
      <c r="G18" s="20"/>
      <c r="H18" s="20"/>
      <c r="I18" s="23"/>
      <c r="J18" s="21"/>
      <c r="K18" s="20"/>
      <c r="L18" s="23"/>
      <c r="M18" s="21"/>
      <c r="N18" s="22"/>
    </row>
    <row r="19" spans="1:14" ht="12.75" customHeight="1" x14ac:dyDescent="0.25">
      <c r="A19" s="24" t="s">
        <v>23</v>
      </c>
      <c r="B19" s="25">
        <v>17.277000000000001</v>
      </c>
      <c r="C19" s="14">
        <v>15969.58</v>
      </c>
      <c r="D19" s="14"/>
      <c r="E19" s="14"/>
      <c r="F19" s="14"/>
      <c r="G19" s="14"/>
      <c r="H19" s="14"/>
      <c r="I19" s="14"/>
      <c r="J19" s="14"/>
      <c r="K19" s="14"/>
      <c r="L19" s="14"/>
      <c r="M19" s="14"/>
      <c r="N19" s="15">
        <f t="shared" ref="N19:N28" si="1">SUM(C19:M19)</f>
        <v>15969.58</v>
      </c>
    </row>
    <row r="20" spans="1:14" ht="12.75" customHeight="1" x14ac:dyDescent="0.25">
      <c r="A20" s="24" t="s">
        <v>24</v>
      </c>
      <c r="B20" s="25">
        <v>17.277000000000001</v>
      </c>
      <c r="C20" s="14">
        <v>29249.02</v>
      </c>
      <c r="D20" s="14"/>
      <c r="E20" s="14"/>
      <c r="F20" s="14"/>
      <c r="G20" s="14"/>
      <c r="H20" s="14"/>
      <c r="I20" s="14"/>
      <c r="J20" s="14"/>
      <c r="K20" s="14"/>
      <c r="L20" s="14"/>
      <c r="M20" s="14"/>
      <c r="N20" s="15">
        <f t="shared" si="1"/>
        <v>29249.02</v>
      </c>
    </row>
    <row r="21" spans="1:14" ht="12.75" customHeight="1" x14ac:dyDescent="0.25">
      <c r="A21" s="24" t="s">
        <v>25</v>
      </c>
      <c r="B21" s="25">
        <v>17.277000000000001</v>
      </c>
      <c r="C21" s="14">
        <v>129722</v>
      </c>
      <c r="D21" s="14">
        <f>155550-C21</f>
        <v>25828</v>
      </c>
      <c r="E21" s="14"/>
      <c r="F21" s="14"/>
      <c r="G21" s="14"/>
      <c r="H21" s="14"/>
      <c r="I21" s="14"/>
      <c r="J21" s="14"/>
      <c r="K21" s="14"/>
      <c r="L21" s="14"/>
      <c r="M21" s="14"/>
      <c r="N21" s="15">
        <f t="shared" si="1"/>
        <v>155550</v>
      </c>
    </row>
    <row r="22" spans="1:14" ht="12.75" hidden="1" customHeight="1" x14ac:dyDescent="0.25">
      <c r="A22" s="24" t="s">
        <v>26</v>
      </c>
      <c r="B22" s="13">
        <v>17.225000000000001</v>
      </c>
      <c r="C22" s="14"/>
      <c r="D22" s="14"/>
      <c r="E22" s="14"/>
      <c r="F22" s="14"/>
      <c r="G22" s="14"/>
      <c r="H22" s="14"/>
      <c r="I22" s="14"/>
      <c r="J22" s="14"/>
      <c r="K22" s="14"/>
      <c r="L22" s="14"/>
      <c r="M22" s="14"/>
      <c r="N22" s="15">
        <f>SUM(C22:M22)</f>
        <v>0</v>
      </c>
    </row>
    <row r="23" spans="1:14" ht="12.75" hidden="1" customHeight="1" x14ac:dyDescent="0.25">
      <c r="A23" s="24"/>
      <c r="B23" s="25"/>
      <c r="C23" s="14"/>
      <c r="D23" s="14"/>
      <c r="E23" s="14"/>
      <c r="F23" s="14"/>
      <c r="G23" s="14"/>
      <c r="H23" s="14"/>
      <c r="I23" s="14"/>
      <c r="J23" s="14"/>
      <c r="K23" s="14"/>
      <c r="L23" s="14"/>
      <c r="M23" s="14"/>
      <c r="N23" s="15">
        <f t="shared" si="1"/>
        <v>0</v>
      </c>
    </row>
    <row r="24" spans="1:14" ht="12.75" hidden="1" customHeight="1" x14ac:dyDescent="0.25">
      <c r="A24" s="24"/>
      <c r="B24" s="25"/>
      <c r="C24" s="14"/>
      <c r="D24" s="14"/>
      <c r="E24" s="14"/>
      <c r="F24" s="14"/>
      <c r="G24" s="14"/>
      <c r="H24" s="14"/>
      <c r="I24" s="14"/>
      <c r="J24" s="14"/>
      <c r="K24" s="14"/>
      <c r="L24" s="14"/>
      <c r="M24" s="14"/>
      <c r="N24" s="15">
        <f t="shared" si="1"/>
        <v>0</v>
      </c>
    </row>
    <row r="25" spans="1:14" ht="15.75" hidden="1" customHeight="1" x14ac:dyDescent="0.25">
      <c r="A25" s="24"/>
      <c r="B25" s="13"/>
      <c r="C25" s="14"/>
      <c r="D25" s="14"/>
      <c r="E25" s="14"/>
      <c r="F25" s="14"/>
      <c r="G25" s="14"/>
      <c r="H25" s="14"/>
      <c r="I25" s="14"/>
      <c r="J25" s="14"/>
      <c r="K25" s="14"/>
      <c r="L25" s="14"/>
      <c r="M25" s="14"/>
      <c r="N25" s="15">
        <f t="shared" si="1"/>
        <v>0</v>
      </c>
    </row>
    <row r="26" spans="1:14" ht="12.75" hidden="1" customHeight="1" x14ac:dyDescent="0.25">
      <c r="A26" s="24" t="s">
        <v>27</v>
      </c>
      <c r="B26" s="25">
        <v>17.277999999999999</v>
      </c>
      <c r="C26" s="14"/>
      <c r="D26" s="14"/>
      <c r="E26" s="14"/>
      <c r="F26" s="14"/>
      <c r="G26" s="14"/>
      <c r="H26" s="14"/>
      <c r="I26" s="14"/>
      <c r="J26" s="14"/>
      <c r="K26" s="14"/>
      <c r="L26" s="14"/>
      <c r="M26" s="14"/>
      <c r="N26" s="15">
        <f>SUM(C26:M26)</f>
        <v>0</v>
      </c>
    </row>
    <row r="27" spans="1:14" ht="12.75" hidden="1" customHeight="1" x14ac:dyDescent="0.25">
      <c r="A27" s="24" t="s">
        <v>28</v>
      </c>
      <c r="B27" s="25" t="s">
        <v>29</v>
      </c>
      <c r="C27" s="14"/>
      <c r="D27" s="14"/>
      <c r="E27" s="14"/>
      <c r="F27" s="14"/>
      <c r="G27" s="14"/>
      <c r="H27" s="14"/>
      <c r="I27" s="14"/>
      <c r="J27" s="14"/>
      <c r="K27" s="14"/>
      <c r="L27" s="14"/>
      <c r="M27" s="14"/>
      <c r="N27" s="15">
        <f>SUM(C27:M27)</f>
        <v>0</v>
      </c>
    </row>
    <row r="28" spans="1:14" ht="12.75" hidden="1" customHeight="1" x14ac:dyDescent="0.25">
      <c r="A28" s="24" t="s">
        <v>30</v>
      </c>
      <c r="B28" s="25" t="s">
        <v>29</v>
      </c>
      <c r="C28" s="14"/>
      <c r="D28" s="14"/>
      <c r="E28" s="14"/>
      <c r="F28" s="14"/>
      <c r="G28" s="14"/>
      <c r="H28" s="14"/>
      <c r="I28" s="14"/>
      <c r="J28" s="14"/>
      <c r="K28" s="14"/>
      <c r="L28" s="14"/>
      <c r="M28" s="14"/>
      <c r="N28" s="15">
        <f t="shared" si="1"/>
        <v>0</v>
      </c>
    </row>
    <row r="29" spans="1:14" ht="12.75" hidden="1" customHeight="1" x14ac:dyDescent="0.25">
      <c r="A29" s="26" t="s">
        <v>31</v>
      </c>
      <c r="B29" s="27"/>
      <c r="C29" s="28">
        <f>SUM(C17:C28)</f>
        <v>1681523.4900000002</v>
      </c>
      <c r="D29" s="28">
        <f t="shared" ref="D29:M29" si="2">SUM(D17:D28)</f>
        <v>424658</v>
      </c>
      <c r="E29" s="28">
        <f t="shared" si="2"/>
        <v>0</v>
      </c>
      <c r="F29" s="28">
        <f t="shared" si="2"/>
        <v>-26066.87</v>
      </c>
      <c r="G29" s="28">
        <f t="shared" si="2"/>
        <v>0</v>
      </c>
      <c r="H29" s="28">
        <f t="shared" si="2"/>
        <v>0</v>
      </c>
      <c r="I29" s="28">
        <f t="shared" si="2"/>
        <v>0</v>
      </c>
      <c r="J29" s="28">
        <f t="shared" si="2"/>
        <v>0</v>
      </c>
      <c r="K29" s="28">
        <f t="shared" si="2"/>
        <v>0</v>
      </c>
      <c r="L29" s="28">
        <f t="shared" si="2"/>
        <v>0</v>
      </c>
      <c r="M29" s="28">
        <f t="shared" si="2"/>
        <v>0</v>
      </c>
      <c r="N29" s="29">
        <f>SUM(N17:N28)</f>
        <v>2080114.6200000003</v>
      </c>
    </row>
    <row r="30" spans="1:14" ht="12.75" hidden="1" customHeight="1" x14ac:dyDescent="0.25">
      <c r="A30" s="18"/>
      <c r="C30" s="20"/>
      <c r="D30" s="20"/>
      <c r="E30" s="20"/>
      <c r="F30" s="20"/>
      <c r="G30" s="20"/>
      <c r="H30" s="20"/>
      <c r="I30" s="20"/>
      <c r="J30" s="20"/>
      <c r="K30" s="20"/>
      <c r="L30" s="20"/>
      <c r="M30" s="20"/>
      <c r="N30" s="30"/>
    </row>
    <row r="31" spans="1:14" ht="12.75" hidden="1" customHeight="1" x14ac:dyDescent="0.25">
      <c r="A31" s="53" t="s">
        <v>32</v>
      </c>
      <c r="B31" s="54"/>
      <c r="C31" s="20"/>
      <c r="D31" s="20"/>
      <c r="E31" s="20"/>
      <c r="F31" s="20"/>
      <c r="G31" s="20"/>
      <c r="H31" s="20"/>
      <c r="I31" s="20"/>
      <c r="J31" s="20"/>
      <c r="K31" s="20"/>
      <c r="L31" s="20"/>
      <c r="M31" s="20"/>
      <c r="N31" s="22"/>
    </row>
    <row r="32" spans="1:14" ht="12.75" hidden="1" customHeight="1" x14ac:dyDescent="0.25">
      <c r="A32" s="31" t="s">
        <v>33</v>
      </c>
      <c r="B32" s="32"/>
      <c r="C32" s="14"/>
      <c r="D32" s="33"/>
      <c r="E32" s="33"/>
      <c r="F32" s="33"/>
      <c r="G32" s="33"/>
      <c r="H32" s="33"/>
      <c r="I32" s="33"/>
      <c r="J32" s="33"/>
      <c r="K32" s="33"/>
      <c r="L32" s="33"/>
      <c r="M32" s="33"/>
      <c r="N32" s="22">
        <f>SUM(C32:M32)</f>
        <v>0</v>
      </c>
    </row>
    <row r="33" spans="1:14" ht="12.75" hidden="1" customHeight="1" x14ac:dyDescent="0.25">
      <c r="A33" s="31" t="s">
        <v>34</v>
      </c>
      <c r="B33" s="25"/>
      <c r="C33" s="25"/>
      <c r="D33" s="33"/>
      <c r="E33" s="33"/>
      <c r="F33" s="33"/>
      <c r="G33" s="33"/>
      <c r="H33" s="33"/>
      <c r="I33" s="33"/>
      <c r="J33" s="33"/>
      <c r="K33" s="33"/>
      <c r="L33" s="33"/>
      <c r="M33" s="33"/>
      <c r="N33" s="22">
        <f>SUM(C33:M33)</f>
        <v>0</v>
      </c>
    </row>
    <row r="34" spans="1:14" ht="12.75" hidden="1" customHeight="1" x14ac:dyDescent="0.25">
      <c r="A34" s="31" t="s">
        <v>35</v>
      </c>
      <c r="B34" s="25"/>
      <c r="C34" s="25"/>
      <c r="D34" s="33"/>
      <c r="E34" s="33"/>
      <c r="F34" s="33"/>
      <c r="G34" s="33"/>
      <c r="H34" s="33"/>
      <c r="I34" s="33"/>
      <c r="J34" s="33"/>
      <c r="K34" s="33"/>
      <c r="L34" s="33"/>
      <c r="M34" s="33"/>
      <c r="N34" s="22">
        <f>SUM(C34:M34)</f>
        <v>0</v>
      </c>
    </row>
    <row r="35" spans="1:14" ht="12.75" hidden="1" customHeight="1" x14ac:dyDescent="0.25">
      <c r="A35" s="18"/>
      <c r="C35" s="20"/>
      <c r="D35" s="20"/>
      <c r="E35" s="20"/>
      <c r="F35" s="20"/>
      <c r="G35" s="23"/>
      <c r="H35" s="20"/>
      <c r="I35" s="20"/>
      <c r="J35" s="20"/>
      <c r="K35" s="20"/>
      <c r="L35" s="20"/>
      <c r="M35" s="20"/>
      <c r="N35" s="30"/>
    </row>
    <row r="36" spans="1:14" s="10" customFormat="1" ht="13.5" thickBot="1" x14ac:dyDescent="0.25">
      <c r="A36" s="34" t="s">
        <v>36</v>
      </c>
      <c r="B36" s="35"/>
      <c r="C36" s="36">
        <f>SUM(C29:C35)</f>
        <v>1681523.4900000002</v>
      </c>
      <c r="D36" s="36">
        <f>SUM(D29:D35)</f>
        <v>424658</v>
      </c>
      <c r="E36" s="36">
        <f t="shared" ref="E36:M36" si="3">SUM(E29:E35)</f>
        <v>0</v>
      </c>
      <c r="F36" s="36">
        <f t="shared" si="3"/>
        <v>-26066.87</v>
      </c>
      <c r="G36" s="36">
        <f t="shared" si="3"/>
        <v>0</v>
      </c>
      <c r="H36" s="36">
        <f t="shared" si="3"/>
        <v>0</v>
      </c>
      <c r="I36" s="36">
        <f t="shared" si="3"/>
        <v>0</v>
      </c>
      <c r="J36" s="36">
        <f t="shared" si="3"/>
        <v>0</v>
      </c>
      <c r="K36" s="36">
        <f t="shared" si="3"/>
        <v>0</v>
      </c>
      <c r="L36" s="36">
        <f t="shared" si="3"/>
        <v>0</v>
      </c>
      <c r="M36" s="36">
        <f t="shared" si="3"/>
        <v>0</v>
      </c>
      <c r="N36" s="37">
        <f>SUM(N29:N35)</f>
        <v>2080114.6200000003</v>
      </c>
    </row>
    <row r="37" spans="1:14" s="10" customFormat="1" ht="12.75" x14ac:dyDescent="0.2">
      <c r="C37" s="38"/>
      <c r="D37" s="38"/>
      <c r="E37" s="38"/>
      <c r="F37" s="38"/>
      <c r="G37" s="38"/>
      <c r="H37" s="38"/>
      <c r="I37" s="38"/>
      <c r="J37" s="38"/>
      <c r="K37" s="38"/>
      <c r="L37" s="38"/>
      <c r="M37" s="38"/>
      <c r="N37" s="38"/>
    </row>
    <row r="38" spans="1:14" s="10" customFormat="1" x14ac:dyDescent="0.25">
      <c r="A38" s="39" t="s">
        <v>37</v>
      </c>
      <c r="B38"/>
      <c r="C38"/>
      <c r="D38"/>
      <c r="E38" s="40"/>
      <c r="F38"/>
      <c r="G38"/>
      <c r="H38"/>
      <c r="I38"/>
      <c r="J38"/>
      <c r="K38"/>
      <c r="L38"/>
      <c r="M38"/>
      <c r="N38" s="41"/>
    </row>
    <row r="39" spans="1:14" x14ac:dyDescent="0.25">
      <c r="A39" s="39" t="s">
        <v>38</v>
      </c>
    </row>
    <row r="40" spans="1:14" x14ac:dyDescent="0.25">
      <c r="A40" s="39"/>
    </row>
    <row r="41" spans="1:14" x14ac:dyDescent="0.25">
      <c r="A41" s="42" t="s">
        <v>39</v>
      </c>
    </row>
    <row r="42" spans="1:14" x14ac:dyDescent="0.25">
      <c r="A42" s="43" t="s">
        <v>40</v>
      </c>
    </row>
    <row r="44" spans="1:14" ht="33.75" customHeight="1" x14ac:dyDescent="0.25">
      <c r="A44" s="55" t="s">
        <v>41</v>
      </c>
      <c r="B44" s="55"/>
      <c r="C44" s="55"/>
      <c r="D44" s="55"/>
      <c r="E44" s="55"/>
      <c r="F44" s="55"/>
      <c r="G44" s="55"/>
      <c r="H44" s="55"/>
      <c r="I44" s="55"/>
      <c r="J44" s="55"/>
      <c r="K44" s="55"/>
      <c r="L44" s="55"/>
      <c r="M44" s="55"/>
      <c r="N44" s="55"/>
    </row>
    <row r="45" spans="1:14" ht="33.75" customHeight="1" x14ac:dyDescent="0.25">
      <c r="A45" s="44"/>
      <c r="B45" s="44"/>
      <c r="C45" s="44"/>
      <c r="D45" s="44"/>
      <c r="E45" s="44"/>
      <c r="F45" s="44"/>
      <c r="G45" s="44"/>
      <c r="H45" s="44"/>
      <c r="I45" s="44"/>
      <c r="J45" s="44"/>
      <c r="K45" s="44"/>
      <c r="L45" s="44"/>
      <c r="M45" s="44"/>
      <c r="N45" s="44"/>
    </row>
    <row r="46" spans="1:14" ht="15.75" thickBot="1" x14ac:dyDescent="0.3">
      <c r="A46" s="45"/>
      <c r="B46" s="45"/>
      <c r="C46" s="45"/>
      <c r="D46" s="45"/>
    </row>
    <row r="47" spans="1:14" x14ac:dyDescent="0.25">
      <c r="A47" t="s">
        <v>42</v>
      </c>
      <c r="D47" t="s">
        <v>43</v>
      </c>
    </row>
    <row r="49" spans="1:4" ht="12.75" customHeight="1" x14ac:dyDescent="0.25"/>
    <row r="50" spans="1:4" ht="15.75" thickBot="1" x14ac:dyDescent="0.3">
      <c r="A50" s="45"/>
      <c r="B50" s="45"/>
      <c r="C50" s="45"/>
      <c r="D50" s="45"/>
    </row>
    <row r="51" spans="1:4" x14ac:dyDescent="0.25">
      <c r="A51" t="s">
        <v>48</v>
      </c>
      <c r="D51" t="s">
        <v>43</v>
      </c>
    </row>
    <row r="52" spans="1:4" ht="12.75" customHeight="1" x14ac:dyDescent="0.25">
      <c r="A52" t="s">
        <v>45</v>
      </c>
    </row>
    <row r="53" spans="1:4" ht="12.75" customHeight="1" x14ac:dyDescent="0.25"/>
    <row r="54" spans="1:4" ht="12.75" customHeight="1" x14ac:dyDescent="0.25"/>
    <row r="55" spans="1:4" ht="15.75" thickBot="1" x14ac:dyDescent="0.3">
      <c r="A55" s="45"/>
      <c r="B55" s="45"/>
      <c r="C55" s="45"/>
      <c r="D55" s="45"/>
    </row>
    <row r="56" spans="1:4" x14ac:dyDescent="0.25">
      <c r="A56" t="s">
        <v>46</v>
      </c>
      <c r="D56" t="s">
        <v>43</v>
      </c>
    </row>
    <row r="59" spans="1:4" ht="15.75" thickBot="1" x14ac:dyDescent="0.3">
      <c r="A59" s="45"/>
      <c r="B59" s="45"/>
      <c r="C59" s="45"/>
      <c r="D59" s="45"/>
    </row>
    <row r="60" spans="1:4" x14ac:dyDescent="0.25">
      <c r="A60" t="s">
        <v>47</v>
      </c>
      <c r="D60" t="s">
        <v>43</v>
      </c>
    </row>
  </sheetData>
  <mergeCells count="6">
    <mergeCell ref="A44:N44"/>
    <mergeCell ref="A1:N1"/>
    <mergeCell ref="A2:N2"/>
    <mergeCell ref="A4:N4"/>
    <mergeCell ref="A5:N5"/>
    <mergeCell ref="A31:B31"/>
  </mergeCells>
  <pageMargins left="0.7" right="0.7"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1F77-8076-4774-90B7-3EB8459FAE1D}">
  <sheetPr>
    <pageSetUpPr fitToPage="1"/>
  </sheetPr>
  <dimension ref="A1:Q60"/>
  <sheetViews>
    <sheetView topLeftCell="A10" workbookViewId="0">
      <selection activeCell="D43" sqref="D43"/>
    </sheetView>
  </sheetViews>
  <sheetFormatPr defaultRowHeight="15" x14ac:dyDescent="0.25"/>
  <cols>
    <col min="1" max="1" width="37.85546875" customWidth="1"/>
    <col min="2" max="2" width="13.85546875" customWidth="1"/>
    <col min="3" max="7" width="12.42578125" customWidth="1"/>
    <col min="8" max="12" width="12.42578125" hidden="1" customWidth="1"/>
    <col min="13" max="13" width="12.42578125" customWidth="1"/>
    <col min="14" max="14" width="15.42578125" customWidth="1"/>
    <col min="16" max="16" width="10.5703125" style="16" bestFit="1" customWidth="1"/>
    <col min="260" max="260" width="34.42578125" customWidth="1"/>
    <col min="261" max="261" width="13.85546875" customWidth="1"/>
    <col min="262" max="262" width="13.5703125" customWidth="1"/>
    <col min="263" max="263" width="14" customWidth="1"/>
    <col min="264" max="264" width="13" customWidth="1"/>
    <col min="265" max="265" width="22" customWidth="1"/>
    <col min="266" max="266" width="12.5703125" customWidth="1"/>
    <col min="267" max="267" width="11.7109375" customWidth="1"/>
    <col min="268" max="268" width="13.28515625" bestFit="1" customWidth="1"/>
    <col min="269" max="269" width="10.7109375" customWidth="1"/>
    <col min="270" max="270" width="15.42578125" customWidth="1"/>
    <col min="516" max="516" width="34.42578125" customWidth="1"/>
    <col min="517" max="517" width="13.85546875" customWidth="1"/>
    <col min="518" max="518" width="13.5703125" customWidth="1"/>
    <col min="519" max="519" width="14" customWidth="1"/>
    <col min="520" max="520" width="13" customWidth="1"/>
    <col min="521" max="521" width="22" customWidth="1"/>
    <col min="522" max="522" width="12.5703125" customWidth="1"/>
    <col min="523" max="523" width="11.7109375" customWidth="1"/>
    <col min="524" max="524" width="13.28515625" bestFit="1" customWidth="1"/>
    <col min="525" max="525" width="10.7109375" customWidth="1"/>
    <col min="526" max="526" width="15.42578125" customWidth="1"/>
    <col min="772" max="772" width="34.42578125" customWidth="1"/>
    <col min="773" max="773" width="13.85546875" customWidth="1"/>
    <col min="774" max="774" width="13.5703125" customWidth="1"/>
    <col min="775" max="775" width="14" customWidth="1"/>
    <col min="776" max="776" width="13" customWidth="1"/>
    <col min="777" max="777" width="22" customWidth="1"/>
    <col min="778" max="778" width="12.5703125" customWidth="1"/>
    <col min="779" max="779" width="11.7109375" customWidth="1"/>
    <col min="780" max="780" width="13.28515625" bestFit="1" customWidth="1"/>
    <col min="781" max="781" width="10.7109375" customWidth="1"/>
    <col min="782" max="782" width="15.42578125" customWidth="1"/>
    <col min="1028" max="1028" width="34.42578125" customWidth="1"/>
    <col min="1029" max="1029" width="13.85546875" customWidth="1"/>
    <col min="1030" max="1030" width="13.5703125" customWidth="1"/>
    <col min="1031" max="1031" width="14" customWidth="1"/>
    <col min="1032" max="1032" width="13" customWidth="1"/>
    <col min="1033" max="1033" width="22" customWidth="1"/>
    <col min="1034" max="1034" width="12.5703125" customWidth="1"/>
    <col min="1035" max="1035" width="11.7109375" customWidth="1"/>
    <col min="1036" max="1036" width="13.28515625" bestFit="1" customWidth="1"/>
    <col min="1037" max="1037" width="10.7109375" customWidth="1"/>
    <col min="1038" max="1038" width="15.42578125" customWidth="1"/>
    <col min="1284" max="1284" width="34.42578125" customWidth="1"/>
    <col min="1285" max="1285" width="13.85546875" customWidth="1"/>
    <col min="1286" max="1286" width="13.5703125" customWidth="1"/>
    <col min="1287" max="1287" width="14" customWidth="1"/>
    <col min="1288" max="1288" width="13" customWidth="1"/>
    <col min="1289" max="1289" width="22" customWidth="1"/>
    <col min="1290" max="1290" width="12.5703125" customWidth="1"/>
    <col min="1291" max="1291" width="11.7109375" customWidth="1"/>
    <col min="1292" max="1292" width="13.28515625" bestFit="1" customWidth="1"/>
    <col min="1293" max="1293" width="10.7109375" customWidth="1"/>
    <col min="1294" max="1294" width="15.42578125" customWidth="1"/>
    <col min="1540" max="1540" width="34.42578125" customWidth="1"/>
    <col min="1541" max="1541" width="13.85546875" customWidth="1"/>
    <col min="1542" max="1542" width="13.5703125" customWidth="1"/>
    <col min="1543" max="1543" width="14" customWidth="1"/>
    <col min="1544" max="1544" width="13" customWidth="1"/>
    <col min="1545" max="1545" width="22" customWidth="1"/>
    <col min="1546" max="1546" width="12.5703125" customWidth="1"/>
    <col min="1547" max="1547" width="11.7109375" customWidth="1"/>
    <col min="1548" max="1548" width="13.28515625" bestFit="1" customWidth="1"/>
    <col min="1549" max="1549" width="10.7109375" customWidth="1"/>
    <col min="1550" max="1550" width="15.42578125" customWidth="1"/>
    <col min="1796" max="1796" width="34.42578125" customWidth="1"/>
    <col min="1797" max="1797" width="13.85546875" customWidth="1"/>
    <col min="1798" max="1798" width="13.5703125" customWidth="1"/>
    <col min="1799" max="1799" width="14" customWidth="1"/>
    <col min="1800" max="1800" width="13" customWidth="1"/>
    <col min="1801" max="1801" width="22" customWidth="1"/>
    <col min="1802" max="1802" width="12.5703125" customWidth="1"/>
    <col min="1803" max="1803" width="11.7109375" customWidth="1"/>
    <col min="1804" max="1804" width="13.28515625" bestFit="1" customWidth="1"/>
    <col min="1805" max="1805" width="10.7109375" customWidth="1"/>
    <col min="1806" max="1806" width="15.42578125" customWidth="1"/>
    <col min="2052" max="2052" width="34.42578125" customWidth="1"/>
    <col min="2053" max="2053" width="13.85546875" customWidth="1"/>
    <col min="2054" max="2054" width="13.5703125" customWidth="1"/>
    <col min="2055" max="2055" width="14" customWidth="1"/>
    <col min="2056" max="2056" width="13" customWidth="1"/>
    <col min="2057" max="2057" width="22" customWidth="1"/>
    <col min="2058" max="2058" width="12.5703125" customWidth="1"/>
    <col min="2059" max="2059" width="11.7109375" customWidth="1"/>
    <col min="2060" max="2060" width="13.28515625" bestFit="1" customWidth="1"/>
    <col min="2061" max="2061" width="10.7109375" customWidth="1"/>
    <col min="2062" max="2062" width="15.42578125" customWidth="1"/>
    <col min="2308" max="2308" width="34.42578125" customWidth="1"/>
    <col min="2309" max="2309" width="13.85546875" customWidth="1"/>
    <col min="2310" max="2310" width="13.5703125" customWidth="1"/>
    <col min="2311" max="2311" width="14" customWidth="1"/>
    <col min="2312" max="2312" width="13" customWidth="1"/>
    <col min="2313" max="2313" width="22" customWidth="1"/>
    <col min="2314" max="2314" width="12.5703125" customWidth="1"/>
    <col min="2315" max="2315" width="11.7109375" customWidth="1"/>
    <col min="2316" max="2316" width="13.28515625" bestFit="1" customWidth="1"/>
    <col min="2317" max="2317" width="10.7109375" customWidth="1"/>
    <col min="2318" max="2318" width="15.42578125" customWidth="1"/>
    <col min="2564" max="2564" width="34.42578125" customWidth="1"/>
    <col min="2565" max="2565" width="13.85546875" customWidth="1"/>
    <col min="2566" max="2566" width="13.5703125" customWidth="1"/>
    <col min="2567" max="2567" width="14" customWidth="1"/>
    <col min="2568" max="2568" width="13" customWidth="1"/>
    <col min="2569" max="2569" width="22" customWidth="1"/>
    <col min="2570" max="2570" width="12.5703125" customWidth="1"/>
    <col min="2571" max="2571" width="11.7109375" customWidth="1"/>
    <col min="2572" max="2572" width="13.28515625" bestFit="1" customWidth="1"/>
    <col min="2573" max="2573" width="10.7109375" customWidth="1"/>
    <col min="2574" max="2574" width="15.42578125" customWidth="1"/>
    <col min="2820" max="2820" width="34.42578125" customWidth="1"/>
    <col min="2821" max="2821" width="13.85546875" customWidth="1"/>
    <col min="2822" max="2822" width="13.5703125" customWidth="1"/>
    <col min="2823" max="2823" width="14" customWidth="1"/>
    <col min="2824" max="2824" width="13" customWidth="1"/>
    <col min="2825" max="2825" width="22" customWidth="1"/>
    <col min="2826" max="2826" width="12.5703125" customWidth="1"/>
    <col min="2827" max="2827" width="11.7109375" customWidth="1"/>
    <col min="2828" max="2828" width="13.28515625" bestFit="1" customWidth="1"/>
    <col min="2829" max="2829" width="10.7109375" customWidth="1"/>
    <col min="2830" max="2830" width="15.42578125" customWidth="1"/>
    <col min="3076" max="3076" width="34.42578125" customWidth="1"/>
    <col min="3077" max="3077" width="13.85546875" customWidth="1"/>
    <col min="3078" max="3078" width="13.5703125" customWidth="1"/>
    <col min="3079" max="3079" width="14" customWidth="1"/>
    <col min="3080" max="3080" width="13" customWidth="1"/>
    <col min="3081" max="3081" width="22" customWidth="1"/>
    <col min="3082" max="3082" width="12.5703125" customWidth="1"/>
    <col min="3083" max="3083" width="11.7109375" customWidth="1"/>
    <col min="3084" max="3084" width="13.28515625" bestFit="1" customWidth="1"/>
    <col min="3085" max="3085" width="10.7109375" customWidth="1"/>
    <col min="3086" max="3086" width="15.42578125" customWidth="1"/>
    <col min="3332" max="3332" width="34.42578125" customWidth="1"/>
    <col min="3333" max="3333" width="13.85546875" customWidth="1"/>
    <col min="3334" max="3334" width="13.5703125" customWidth="1"/>
    <col min="3335" max="3335" width="14" customWidth="1"/>
    <col min="3336" max="3336" width="13" customWidth="1"/>
    <col min="3337" max="3337" width="22" customWidth="1"/>
    <col min="3338" max="3338" width="12.5703125" customWidth="1"/>
    <col min="3339" max="3339" width="11.7109375" customWidth="1"/>
    <col min="3340" max="3340" width="13.28515625" bestFit="1" customWidth="1"/>
    <col min="3341" max="3341" width="10.7109375" customWidth="1"/>
    <col min="3342" max="3342" width="15.42578125" customWidth="1"/>
    <col min="3588" max="3588" width="34.42578125" customWidth="1"/>
    <col min="3589" max="3589" width="13.85546875" customWidth="1"/>
    <col min="3590" max="3590" width="13.5703125" customWidth="1"/>
    <col min="3591" max="3591" width="14" customWidth="1"/>
    <col min="3592" max="3592" width="13" customWidth="1"/>
    <col min="3593" max="3593" width="22" customWidth="1"/>
    <col min="3594" max="3594" width="12.5703125" customWidth="1"/>
    <col min="3595" max="3595" width="11.7109375" customWidth="1"/>
    <col min="3596" max="3596" width="13.28515625" bestFit="1" customWidth="1"/>
    <col min="3597" max="3597" width="10.7109375" customWidth="1"/>
    <col min="3598" max="3598" width="15.42578125" customWidth="1"/>
    <col min="3844" max="3844" width="34.42578125" customWidth="1"/>
    <col min="3845" max="3845" width="13.85546875" customWidth="1"/>
    <col min="3846" max="3846" width="13.5703125" customWidth="1"/>
    <col min="3847" max="3847" width="14" customWidth="1"/>
    <col min="3848" max="3848" width="13" customWidth="1"/>
    <col min="3849" max="3849" width="22" customWidth="1"/>
    <col min="3850" max="3850" width="12.5703125" customWidth="1"/>
    <col min="3851" max="3851" width="11.7109375" customWidth="1"/>
    <col min="3852" max="3852" width="13.28515625" bestFit="1" customWidth="1"/>
    <col min="3853" max="3853" width="10.7109375" customWidth="1"/>
    <col min="3854" max="3854" width="15.42578125" customWidth="1"/>
    <col min="4100" max="4100" width="34.42578125" customWidth="1"/>
    <col min="4101" max="4101" width="13.85546875" customWidth="1"/>
    <col min="4102" max="4102" width="13.5703125" customWidth="1"/>
    <col min="4103" max="4103" width="14" customWidth="1"/>
    <col min="4104" max="4104" width="13" customWidth="1"/>
    <col min="4105" max="4105" width="22" customWidth="1"/>
    <col min="4106" max="4106" width="12.5703125" customWidth="1"/>
    <col min="4107" max="4107" width="11.7109375" customWidth="1"/>
    <col min="4108" max="4108" width="13.28515625" bestFit="1" customWidth="1"/>
    <col min="4109" max="4109" width="10.7109375" customWidth="1"/>
    <col min="4110" max="4110" width="15.42578125" customWidth="1"/>
    <col min="4356" max="4356" width="34.42578125" customWidth="1"/>
    <col min="4357" max="4357" width="13.85546875" customWidth="1"/>
    <col min="4358" max="4358" width="13.5703125" customWidth="1"/>
    <col min="4359" max="4359" width="14" customWidth="1"/>
    <col min="4360" max="4360" width="13" customWidth="1"/>
    <col min="4361" max="4361" width="22" customWidth="1"/>
    <col min="4362" max="4362" width="12.5703125" customWidth="1"/>
    <col min="4363" max="4363" width="11.7109375" customWidth="1"/>
    <col min="4364" max="4364" width="13.28515625" bestFit="1" customWidth="1"/>
    <col min="4365" max="4365" width="10.7109375" customWidth="1"/>
    <col min="4366" max="4366" width="15.42578125" customWidth="1"/>
    <col min="4612" max="4612" width="34.42578125" customWidth="1"/>
    <col min="4613" max="4613" width="13.85546875" customWidth="1"/>
    <col min="4614" max="4614" width="13.5703125" customWidth="1"/>
    <col min="4615" max="4615" width="14" customWidth="1"/>
    <col min="4616" max="4616" width="13" customWidth="1"/>
    <col min="4617" max="4617" width="22" customWidth="1"/>
    <col min="4618" max="4618" width="12.5703125" customWidth="1"/>
    <col min="4619" max="4619" width="11.7109375" customWidth="1"/>
    <col min="4620" max="4620" width="13.28515625" bestFit="1" customWidth="1"/>
    <col min="4621" max="4621" width="10.7109375" customWidth="1"/>
    <col min="4622" max="4622" width="15.42578125" customWidth="1"/>
    <col min="4868" max="4868" width="34.42578125" customWidth="1"/>
    <col min="4869" max="4869" width="13.85546875" customWidth="1"/>
    <col min="4870" max="4870" width="13.5703125" customWidth="1"/>
    <col min="4871" max="4871" width="14" customWidth="1"/>
    <col min="4872" max="4872" width="13" customWidth="1"/>
    <col min="4873" max="4873" width="22" customWidth="1"/>
    <col min="4874" max="4874" width="12.5703125" customWidth="1"/>
    <col min="4875" max="4875" width="11.7109375" customWidth="1"/>
    <col min="4876" max="4876" width="13.28515625" bestFit="1" customWidth="1"/>
    <col min="4877" max="4877" width="10.7109375" customWidth="1"/>
    <col min="4878" max="4878" width="15.42578125" customWidth="1"/>
    <col min="5124" max="5124" width="34.42578125" customWidth="1"/>
    <col min="5125" max="5125" width="13.85546875" customWidth="1"/>
    <col min="5126" max="5126" width="13.5703125" customWidth="1"/>
    <col min="5127" max="5127" width="14" customWidth="1"/>
    <col min="5128" max="5128" width="13" customWidth="1"/>
    <col min="5129" max="5129" width="22" customWidth="1"/>
    <col min="5130" max="5130" width="12.5703125" customWidth="1"/>
    <col min="5131" max="5131" width="11.7109375" customWidth="1"/>
    <col min="5132" max="5132" width="13.28515625" bestFit="1" customWidth="1"/>
    <col min="5133" max="5133" width="10.7109375" customWidth="1"/>
    <col min="5134" max="5134" width="15.42578125" customWidth="1"/>
    <col min="5380" max="5380" width="34.42578125" customWidth="1"/>
    <col min="5381" max="5381" width="13.85546875" customWidth="1"/>
    <col min="5382" max="5382" width="13.5703125" customWidth="1"/>
    <col min="5383" max="5383" width="14" customWidth="1"/>
    <col min="5384" max="5384" width="13" customWidth="1"/>
    <col min="5385" max="5385" width="22" customWidth="1"/>
    <col min="5386" max="5386" width="12.5703125" customWidth="1"/>
    <col min="5387" max="5387" width="11.7109375" customWidth="1"/>
    <col min="5388" max="5388" width="13.28515625" bestFit="1" customWidth="1"/>
    <col min="5389" max="5389" width="10.7109375" customWidth="1"/>
    <col min="5390" max="5390" width="15.42578125" customWidth="1"/>
    <col min="5636" max="5636" width="34.42578125" customWidth="1"/>
    <col min="5637" max="5637" width="13.85546875" customWidth="1"/>
    <col min="5638" max="5638" width="13.5703125" customWidth="1"/>
    <col min="5639" max="5639" width="14" customWidth="1"/>
    <col min="5640" max="5640" width="13" customWidth="1"/>
    <col min="5641" max="5641" width="22" customWidth="1"/>
    <col min="5642" max="5642" width="12.5703125" customWidth="1"/>
    <col min="5643" max="5643" width="11.7109375" customWidth="1"/>
    <col min="5644" max="5644" width="13.28515625" bestFit="1" customWidth="1"/>
    <col min="5645" max="5645" width="10.7109375" customWidth="1"/>
    <col min="5646" max="5646" width="15.42578125" customWidth="1"/>
    <col min="5892" max="5892" width="34.42578125" customWidth="1"/>
    <col min="5893" max="5893" width="13.85546875" customWidth="1"/>
    <col min="5894" max="5894" width="13.5703125" customWidth="1"/>
    <col min="5895" max="5895" width="14" customWidth="1"/>
    <col min="5896" max="5896" width="13" customWidth="1"/>
    <col min="5897" max="5897" width="22" customWidth="1"/>
    <col min="5898" max="5898" width="12.5703125" customWidth="1"/>
    <col min="5899" max="5899" width="11.7109375" customWidth="1"/>
    <col min="5900" max="5900" width="13.28515625" bestFit="1" customWidth="1"/>
    <col min="5901" max="5901" width="10.7109375" customWidth="1"/>
    <col min="5902" max="5902" width="15.42578125" customWidth="1"/>
    <col min="6148" max="6148" width="34.42578125" customWidth="1"/>
    <col min="6149" max="6149" width="13.85546875" customWidth="1"/>
    <col min="6150" max="6150" width="13.5703125" customWidth="1"/>
    <col min="6151" max="6151" width="14" customWidth="1"/>
    <col min="6152" max="6152" width="13" customWidth="1"/>
    <col min="6153" max="6153" width="22" customWidth="1"/>
    <col min="6154" max="6154" width="12.5703125" customWidth="1"/>
    <col min="6155" max="6155" width="11.7109375" customWidth="1"/>
    <col min="6156" max="6156" width="13.28515625" bestFit="1" customWidth="1"/>
    <col min="6157" max="6157" width="10.7109375" customWidth="1"/>
    <col min="6158" max="6158" width="15.42578125" customWidth="1"/>
    <col min="6404" max="6404" width="34.42578125" customWidth="1"/>
    <col min="6405" max="6405" width="13.85546875" customWidth="1"/>
    <col min="6406" max="6406" width="13.5703125" customWidth="1"/>
    <col min="6407" max="6407" width="14" customWidth="1"/>
    <col min="6408" max="6408" width="13" customWidth="1"/>
    <col min="6409" max="6409" width="22" customWidth="1"/>
    <col min="6410" max="6410" width="12.5703125" customWidth="1"/>
    <col min="6411" max="6411" width="11.7109375" customWidth="1"/>
    <col min="6412" max="6412" width="13.28515625" bestFit="1" customWidth="1"/>
    <col min="6413" max="6413" width="10.7109375" customWidth="1"/>
    <col min="6414" max="6414" width="15.42578125" customWidth="1"/>
    <col min="6660" max="6660" width="34.42578125" customWidth="1"/>
    <col min="6661" max="6661" width="13.85546875" customWidth="1"/>
    <col min="6662" max="6662" width="13.5703125" customWidth="1"/>
    <col min="6663" max="6663" width="14" customWidth="1"/>
    <col min="6664" max="6664" width="13" customWidth="1"/>
    <col min="6665" max="6665" width="22" customWidth="1"/>
    <col min="6666" max="6666" width="12.5703125" customWidth="1"/>
    <col min="6667" max="6667" width="11.7109375" customWidth="1"/>
    <col min="6668" max="6668" width="13.28515625" bestFit="1" customWidth="1"/>
    <col min="6669" max="6669" width="10.7109375" customWidth="1"/>
    <col min="6670" max="6670" width="15.42578125" customWidth="1"/>
    <col min="6916" max="6916" width="34.42578125" customWidth="1"/>
    <col min="6917" max="6917" width="13.85546875" customWidth="1"/>
    <col min="6918" max="6918" width="13.5703125" customWidth="1"/>
    <col min="6919" max="6919" width="14" customWidth="1"/>
    <col min="6920" max="6920" width="13" customWidth="1"/>
    <col min="6921" max="6921" width="22" customWidth="1"/>
    <col min="6922" max="6922" width="12.5703125" customWidth="1"/>
    <col min="6923" max="6923" width="11.7109375" customWidth="1"/>
    <col min="6924" max="6924" width="13.28515625" bestFit="1" customWidth="1"/>
    <col min="6925" max="6925" width="10.7109375" customWidth="1"/>
    <col min="6926" max="6926" width="15.42578125" customWidth="1"/>
    <col min="7172" max="7172" width="34.42578125" customWidth="1"/>
    <col min="7173" max="7173" width="13.85546875" customWidth="1"/>
    <col min="7174" max="7174" width="13.5703125" customWidth="1"/>
    <col min="7175" max="7175" width="14" customWidth="1"/>
    <col min="7176" max="7176" width="13" customWidth="1"/>
    <col min="7177" max="7177" width="22" customWidth="1"/>
    <col min="7178" max="7178" width="12.5703125" customWidth="1"/>
    <col min="7179" max="7179" width="11.7109375" customWidth="1"/>
    <col min="7180" max="7180" width="13.28515625" bestFit="1" customWidth="1"/>
    <col min="7181" max="7181" width="10.7109375" customWidth="1"/>
    <col min="7182" max="7182" width="15.42578125" customWidth="1"/>
    <col min="7428" max="7428" width="34.42578125" customWidth="1"/>
    <col min="7429" max="7429" width="13.85546875" customWidth="1"/>
    <col min="7430" max="7430" width="13.5703125" customWidth="1"/>
    <col min="7431" max="7431" width="14" customWidth="1"/>
    <col min="7432" max="7432" width="13" customWidth="1"/>
    <col min="7433" max="7433" width="22" customWidth="1"/>
    <col min="7434" max="7434" width="12.5703125" customWidth="1"/>
    <col min="7435" max="7435" width="11.7109375" customWidth="1"/>
    <col min="7436" max="7436" width="13.28515625" bestFit="1" customWidth="1"/>
    <col min="7437" max="7437" width="10.7109375" customWidth="1"/>
    <col min="7438" max="7438" width="15.42578125" customWidth="1"/>
    <col min="7684" max="7684" width="34.42578125" customWidth="1"/>
    <col min="7685" max="7685" width="13.85546875" customWidth="1"/>
    <col min="7686" max="7686" width="13.5703125" customWidth="1"/>
    <col min="7687" max="7687" width="14" customWidth="1"/>
    <col min="7688" max="7688" width="13" customWidth="1"/>
    <col min="7689" max="7689" width="22" customWidth="1"/>
    <col min="7690" max="7690" width="12.5703125" customWidth="1"/>
    <col min="7691" max="7691" width="11.7109375" customWidth="1"/>
    <col min="7692" max="7692" width="13.28515625" bestFit="1" customWidth="1"/>
    <col min="7693" max="7693" width="10.7109375" customWidth="1"/>
    <col min="7694" max="7694" width="15.42578125" customWidth="1"/>
    <col min="7940" max="7940" width="34.42578125" customWidth="1"/>
    <col min="7941" max="7941" width="13.85546875" customWidth="1"/>
    <col min="7942" max="7942" width="13.5703125" customWidth="1"/>
    <col min="7943" max="7943" width="14" customWidth="1"/>
    <col min="7944" max="7944" width="13" customWidth="1"/>
    <col min="7945" max="7945" width="22" customWidth="1"/>
    <col min="7946" max="7946" width="12.5703125" customWidth="1"/>
    <col min="7947" max="7947" width="11.7109375" customWidth="1"/>
    <col min="7948" max="7948" width="13.28515625" bestFit="1" customWidth="1"/>
    <col min="7949" max="7949" width="10.7109375" customWidth="1"/>
    <col min="7950" max="7950" width="15.42578125" customWidth="1"/>
    <col min="8196" max="8196" width="34.42578125" customWidth="1"/>
    <col min="8197" max="8197" width="13.85546875" customWidth="1"/>
    <col min="8198" max="8198" width="13.5703125" customWidth="1"/>
    <col min="8199" max="8199" width="14" customWidth="1"/>
    <col min="8200" max="8200" width="13" customWidth="1"/>
    <col min="8201" max="8201" width="22" customWidth="1"/>
    <col min="8202" max="8202" width="12.5703125" customWidth="1"/>
    <col min="8203" max="8203" width="11.7109375" customWidth="1"/>
    <col min="8204" max="8204" width="13.28515625" bestFit="1" customWidth="1"/>
    <col min="8205" max="8205" width="10.7109375" customWidth="1"/>
    <col min="8206" max="8206" width="15.42578125" customWidth="1"/>
    <col min="8452" max="8452" width="34.42578125" customWidth="1"/>
    <col min="8453" max="8453" width="13.85546875" customWidth="1"/>
    <col min="8454" max="8454" width="13.5703125" customWidth="1"/>
    <col min="8455" max="8455" width="14" customWidth="1"/>
    <col min="8456" max="8456" width="13" customWidth="1"/>
    <col min="8457" max="8457" width="22" customWidth="1"/>
    <col min="8458" max="8458" width="12.5703125" customWidth="1"/>
    <col min="8459" max="8459" width="11.7109375" customWidth="1"/>
    <col min="8460" max="8460" width="13.28515625" bestFit="1" customWidth="1"/>
    <col min="8461" max="8461" width="10.7109375" customWidth="1"/>
    <col min="8462" max="8462" width="15.42578125" customWidth="1"/>
    <col min="8708" max="8708" width="34.42578125" customWidth="1"/>
    <col min="8709" max="8709" width="13.85546875" customWidth="1"/>
    <col min="8710" max="8710" width="13.5703125" customWidth="1"/>
    <col min="8711" max="8711" width="14" customWidth="1"/>
    <col min="8712" max="8712" width="13" customWidth="1"/>
    <col min="8713" max="8713" width="22" customWidth="1"/>
    <col min="8714" max="8714" width="12.5703125" customWidth="1"/>
    <col min="8715" max="8715" width="11.7109375" customWidth="1"/>
    <col min="8716" max="8716" width="13.28515625" bestFit="1" customWidth="1"/>
    <col min="8717" max="8717" width="10.7109375" customWidth="1"/>
    <col min="8718" max="8718" width="15.42578125" customWidth="1"/>
    <col min="8964" max="8964" width="34.42578125" customWidth="1"/>
    <col min="8965" max="8965" width="13.85546875" customWidth="1"/>
    <col min="8966" max="8966" width="13.5703125" customWidth="1"/>
    <col min="8967" max="8967" width="14" customWidth="1"/>
    <col min="8968" max="8968" width="13" customWidth="1"/>
    <col min="8969" max="8969" width="22" customWidth="1"/>
    <col min="8970" max="8970" width="12.5703125" customWidth="1"/>
    <col min="8971" max="8971" width="11.7109375" customWidth="1"/>
    <col min="8972" max="8972" width="13.28515625" bestFit="1" customWidth="1"/>
    <col min="8973" max="8973" width="10.7109375" customWidth="1"/>
    <col min="8974" max="8974" width="15.42578125" customWidth="1"/>
    <col min="9220" max="9220" width="34.42578125" customWidth="1"/>
    <col min="9221" max="9221" width="13.85546875" customWidth="1"/>
    <col min="9222" max="9222" width="13.5703125" customWidth="1"/>
    <col min="9223" max="9223" width="14" customWidth="1"/>
    <col min="9224" max="9224" width="13" customWidth="1"/>
    <col min="9225" max="9225" width="22" customWidth="1"/>
    <col min="9226" max="9226" width="12.5703125" customWidth="1"/>
    <col min="9227" max="9227" width="11.7109375" customWidth="1"/>
    <col min="9228" max="9228" width="13.28515625" bestFit="1" customWidth="1"/>
    <col min="9229" max="9229" width="10.7109375" customWidth="1"/>
    <col min="9230" max="9230" width="15.42578125" customWidth="1"/>
    <col min="9476" max="9476" width="34.42578125" customWidth="1"/>
    <col min="9477" max="9477" width="13.85546875" customWidth="1"/>
    <col min="9478" max="9478" width="13.5703125" customWidth="1"/>
    <col min="9479" max="9479" width="14" customWidth="1"/>
    <col min="9480" max="9480" width="13" customWidth="1"/>
    <col min="9481" max="9481" width="22" customWidth="1"/>
    <col min="9482" max="9482" width="12.5703125" customWidth="1"/>
    <col min="9483" max="9483" width="11.7109375" customWidth="1"/>
    <col min="9484" max="9484" width="13.28515625" bestFit="1" customWidth="1"/>
    <col min="9485" max="9485" width="10.7109375" customWidth="1"/>
    <col min="9486" max="9486" width="15.42578125" customWidth="1"/>
    <col min="9732" max="9732" width="34.42578125" customWidth="1"/>
    <col min="9733" max="9733" width="13.85546875" customWidth="1"/>
    <col min="9734" max="9734" width="13.5703125" customWidth="1"/>
    <col min="9735" max="9735" width="14" customWidth="1"/>
    <col min="9736" max="9736" width="13" customWidth="1"/>
    <col min="9737" max="9737" width="22" customWidth="1"/>
    <col min="9738" max="9738" width="12.5703125" customWidth="1"/>
    <col min="9739" max="9739" width="11.7109375" customWidth="1"/>
    <col min="9740" max="9740" width="13.28515625" bestFit="1" customWidth="1"/>
    <col min="9741" max="9741" width="10.7109375" customWidth="1"/>
    <col min="9742" max="9742" width="15.42578125" customWidth="1"/>
    <col min="9988" max="9988" width="34.42578125" customWidth="1"/>
    <col min="9989" max="9989" width="13.85546875" customWidth="1"/>
    <col min="9990" max="9990" width="13.5703125" customWidth="1"/>
    <col min="9991" max="9991" width="14" customWidth="1"/>
    <col min="9992" max="9992" width="13" customWidth="1"/>
    <col min="9993" max="9993" width="22" customWidth="1"/>
    <col min="9994" max="9994" width="12.5703125" customWidth="1"/>
    <col min="9995" max="9995" width="11.7109375" customWidth="1"/>
    <col min="9996" max="9996" width="13.28515625" bestFit="1" customWidth="1"/>
    <col min="9997" max="9997" width="10.7109375" customWidth="1"/>
    <col min="9998" max="9998" width="15.42578125" customWidth="1"/>
    <col min="10244" max="10244" width="34.42578125" customWidth="1"/>
    <col min="10245" max="10245" width="13.85546875" customWidth="1"/>
    <col min="10246" max="10246" width="13.5703125" customWidth="1"/>
    <col min="10247" max="10247" width="14" customWidth="1"/>
    <col min="10248" max="10248" width="13" customWidth="1"/>
    <col min="10249" max="10249" width="22" customWidth="1"/>
    <col min="10250" max="10250" width="12.5703125" customWidth="1"/>
    <col min="10251" max="10251" width="11.7109375" customWidth="1"/>
    <col min="10252" max="10252" width="13.28515625" bestFit="1" customWidth="1"/>
    <col min="10253" max="10253" width="10.7109375" customWidth="1"/>
    <col min="10254" max="10254" width="15.42578125" customWidth="1"/>
    <col min="10500" max="10500" width="34.42578125" customWidth="1"/>
    <col min="10501" max="10501" width="13.85546875" customWidth="1"/>
    <col min="10502" max="10502" width="13.5703125" customWidth="1"/>
    <col min="10503" max="10503" width="14" customWidth="1"/>
    <col min="10504" max="10504" width="13" customWidth="1"/>
    <col min="10505" max="10505" width="22" customWidth="1"/>
    <col min="10506" max="10506" width="12.5703125" customWidth="1"/>
    <col min="10507" max="10507" width="11.7109375" customWidth="1"/>
    <col min="10508" max="10508" width="13.28515625" bestFit="1" customWidth="1"/>
    <col min="10509" max="10509" width="10.7109375" customWidth="1"/>
    <col min="10510" max="10510" width="15.42578125" customWidth="1"/>
    <col min="10756" max="10756" width="34.42578125" customWidth="1"/>
    <col min="10757" max="10757" width="13.85546875" customWidth="1"/>
    <col min="10758" max="10758" width="13.5703125" customWidth="1"/>
    <col min="10759" max="10759" width="14" customWidth="1"/>
    <col min="10760" max="10760" width="13" customWidth="1"/>
    <col min="10761" max="10761" width="22" customWidth="1"/>
    <col min="10762" max="10762" width="12.5703125" customWidth="1"/>
    <col min="10763" max="10763" width="11.7109375" customWidth="1"/>
    <col min="10764" max="10764" width="13.28515625" bestFit="1" customWidth="1"/>
    <col min="10765" max="10765" width="10.7109375" customWidth="1"/>
    <col min="10766" max="10766" width="15.42578125" customWidth="1"/>
    <col min="11012" max="11012" width="34.42578125" customWidth="1"/>
    <col min="11013" max="11013" width="13.85546875" customWidth="1"/>
    <col min="11014" max="11014" width="13.5703125" customWidth="1"/>
    <col min="11015" max="11015" width="14" customWidth="1"/>
    <col min="11016" max="11016" width="13" customWidth="1"/>
    <col min="11017" max="11017" width="22" customWidth="1"/>
    <col min="11018" max="11018" width="12.5703125" customWidth="1"/>
    <col min="11019" max="11019" width="11.7109375" customWidth="1"/>
    <col min="11020" max="11020" width="13.28515625" bestFit="1" customWidth="1"/>
    <col min="11021" max="11021" width="10.7109375" customWidth="1"/>
    <col min="11022" max="11022" width="15.42578125" customWidth="1"/>
    <col min="11268" max="11268" width="34.42578125" customWidth="1"/>
    <col min="11269" max="11269" width="13.85546875" customWidth="1"/>
    <col min="11270" max="11270" width="13.5703125" customWidth="1"/>
    <col min="11271" max="11271" width="14" customWidth="1"/>
    <col min="11272" max="11272" width="13" customWidth="1"/>
    <col min="11273" max="11273" width="22" customWidth="1"/>
    <col min="11274" max="11274" width="12.5703125" customWidth="1"/>
    <col min="11275" max="11275" width="11.7109375" customWidth="1"/>
    <col min="11276" max="11276" width="13.28515625" bestFit="1" customWidth="1"/>
    <col min="11277" max="11277" width="10.7109375" customWidth="1"/>
    <col min="11278" max="11278" width="15.42578125" customWidth="1"/>
    <col min="11524" max="11524" width="34.42578125" customWidth="1"/>
    <col min="11525" max="11525" width="13.85546875" customWidth="1"/>
    <col min="11526" max="11526" width="13.5703125" customWidth="1"/>
    <col min="11527" max="11527" width="14" customWidth="1"/>
    <col min="11528" max="11528" width="13" customWidth="1"/>
    <col min="11529" max="11529" width="22" customWidth="1"/>
    <col min="11530" max="11530" width="12.5703125" customWidth="1"/>
    <col min="11531" max="11531" width="11.7109375" customWidth="1"/>
    <col min="11532" max="11532" width="13.28515625" bestFit="1" customWidth="1"/>
    <col min="11533" max="11533" width="10.7109375" customWidth="1"/>
    <col min="11534" max="11534" width="15.42578125" customWidth="1"/>
    <col min="11780" max="11780" width="34.42578125" customWidth="1"/>
    <col min="11781" max="11781" width="13.85546875" customWidth="1"/>
    <col min="11782" max="11782" width="13.5703125" customWidth="1"/>
    <col min="11783" max="11783" width="14" customWidth="1"/>
    <col min="11784" max="11784" width="13" customWidth="1"/>
    <col min="11785" max="11785" width="22" customWidth="1"/>
    <col min="11786" max="11786" width="12.5703125" customWidth="1"/>
    <col min="11787" max="11787" width="11.7109375" customWidth="1"/>
    <col min="11788" max="11788" width="13.28515625" bestFit="1" customWidth="1"/>
    <col min="11789" max="11789" width="10.7109375" customWidth="1"/>
    <col min="11790" max="11790" width="15.42578125" customWidth="1"/>
    <col min="12036" max="12036" width="34.42578125" customWidth="1"/>
    <col min="12037" max="12037" width="13.85546875" customWidth="1"/>
    <col min="12038" max="12038" width="13.5703125" customWidth="1"/>
    <col min="12039" max="12039" width="14" customWidth="1"/>
    <col min="12040" max="12040" width="13" customWidth="1"/>
    <col min="12041" max="12041" width="22" customWidth="1"/>
    <col min="12042" max="12042" width="12.5703125" customWidth="1"/>
    <col min="12043" max="12043" width="11.7109375" customWidth="1"/>
    <col min="12044" max="12044" width="13.28515625" bestFit="1" customWidth="1"/>
    <col min="12045" max="12045" width="10.7109375" customWidth="1"/>
    <col min="12046" max="12046" width="15.42578125" customWidth="1"/>
    <col min="12292" max="12292" width="34.42578125" customWidth="1"/>
    <col min="12293" max="12293" width="13.85546875" customWidth="1"/>
    <col min="12294" max="12294" width="13.5703125" customWidth="1"/>
    <col min="12295" max="12295" width="14" customWidth="1"/>
    <col min="12296" max="12296" width="13" customWidth="1"/>
    <col min="12297" max="12297" width="22" customWidth="1"/>
    <col min="12298" max="12298" width="12.5703125" customWidth="1"/>
    <col min="12299" max="12299" width="11.7109375" customWidth="1"/>
    <col min="12300" max="12300" width="13.28515625" bestFit="1" customWidth="1"/>
    <col min="12301" max="12301" width="10.7109375" customWidth="1"/>
    <col min="12302" max="12302" width="15.42578125" customWidth="1"/>
    <col min="12548" max="12548" width="34.42578125" customWidth="1"/>
    <col min="12549" max="12549" width="13.85546875" customWidth="1"/>
    <col min="12550" max="12550" width="13.5703125" customWidth="1"/>
    <col min="12551" max="12551" width="14" customWidth="1"/>
    <col min="12552" max="12552" width="13" customWidth="1"/>
    <col min="12553" max="12553" width="22" customWidth="1"/>
    <col min="12554" max="12554" width="12.5703125" customWidth="1"/>
    <col min="12555" max="12555" width="11.7109375" customWidth="1"/>
    <col min="12556" max="12556" width="13.28515625" bestFit="1" customWidth="1"/>
    <col min="12557" max="12557" width="10.7109375" customWidth="1"/>
    <col min="12558" max="12558" width="15.42578125" customWidth="1"/>
    <col min="12804" max="12804" width="34.42578125" customWidth="1"/>
    <col min="12805" max="12805" width="13.85546875" customWidth="1"/>
    <col min="12806" max="12806" width="13.5703125" customWidth="1"/>
    <col min="12807" max="12807" width="14" customWidth="1"/>
    <col min="12808" max="12808" width="13" customWidth="1"/>
    <col min="12809" max="12809" width="22" customWidth="1"/>
    <col min="12810" max="12810" width="12.5703125" customWidth="1"/>
    <col min="12811" max="12811" width="11.7109375" customWidth="1"/>
    <col min="12812" max="12812" width="13.28515625" bestFit="1" customWidth="1"/>
    <col min="12813" max="12813" width="10.7109375" customWidth="1"/>
    <col min="12814" max="12814" width="15.42578125" customWidth="1"/>
    <col min="13060" max="13060" width="34.42578125" customWidth="1"/>
    <col min="13061" max="13061" width="13.85546875" customWidth="1"/>
    <col min="13062" max="13062" width="13.5703125" customWidth="1"/>
    <col min="13063" max="13063" width="14" customWidth="1"/>
    <col min="13064" max="13064" width="13" customWidth="1"/>
    <col min="13065" max="13065" width="22" customWidth="1"/>
    <col min="13066" max="13066" width="12.5703125" customWidth="1"/>
    <col min="13067" max="13067" width="11.7109375" customWidth="1"/>
    <col min="13068" max="13068" width="13.28515625" bestFit="1" customWidth="1"/>
    <col min="13069" max="13069" width="10.7109375" customWidth="1"/>
    <col min="13070" max="13070" width="15.42578125" customWidth="1"/>
    <col min="13316" max="13316" width="34.42578125" customWidth="1"/>
    <col min="13317" max="13317" width="13.85546875" customWidth="1"/>
    <col min="13318" max="13318" width="13.5703125" customWidth="1"/>
    <col min="13319" max="13319" width="14" customWidth="1"/>
    <col min="13320" max="13320" width="13" customWidth="1"/>
    <col min="13321" max="13321" width="22" customWidth="1"/>
    <col min="13322" max="13322" width="12.5703125" customWidth="1"/>
    <col min="13323" max="13323" width="11.7109375" customWidth="1"/>
    <col min="13324" max="13324" width="13.28515625" bestFit="1" customWidth="1"/>
    <col min="13325" max="13325" width="10.7109375" customWidth="1"/>
    <col min="13326" max="13326" width="15.42578125" customWidth="1"/>
    <col min="13572" max="13572" width="34.42578125" customWidth="1"/>
    <col min="13573" max="13573" width="13.85546875" customWidth="1"/>
    <col min="13574" max="13574" width="13.5703125" customWidth="1"/>
    <col min="13575" max="13575" width="14" customWidth="1"/>
    <col min="13576" max="13576" width="13" customWidth="1"/>
    <col min="13577" max="13577" width="22" customWidth="1"/>
    <col min="13578" max="13578" width="12.5703125" customWidth="1"/>
    <col min="13579" max="13579" width="11.7109375" customWidth="1"/>
    <col min="13580" max="13580" width="13.28515625" bestFit="1" customWidth="1"/>
    <col min="13581" max="13581" width="10.7109375" customWidth="1"/>
    <col min="13582" max="13582" width="15.42578125" customWidth="1"/>
    <col min="13828" max="13828" width="34.42578125" customWidth="1"/>
    <col min="13829" max="13829" width="13.85546875" customWidth="1"/>
    <col min="13830" max="13830" width="13.5703125" customWidth="1"/>
    <col min="13831" max="13831" width="14" customWidth="1"/>
    <col min="13832" max="13832" width="13" customWidth="1"/>
    <col min="13833" max="13833" width="22" customWidth="1"/>
    <col min="13834" max="13834" width="12.5703125" customWidth="1"/>
    <col min="13835" max="13835" width="11.7109375" customWidth="1"/>
    <col min="13836" max="13836" width="13.28515625" bestFit="1" customWidth="1"/>
    <col min="13837" max="13837" width="10.7109375" customWidth="1"/>
    <col min="13838" max="13838" width="15.42578125" customWidth="1"/>
    <col min="14084" max="14084" width="34.42578125" customWidth="1"/>
    <col min="14085" max="14085" width="13.85546875" customWidth="1"/>
    <col min="14086" max="14086" width="13.5703125" customWidth="1"/>
    <col min="14087" max="14087" width="14" customWidth="1"/>
    <col min="14088" max="14088" width="13" customWidth="1"/>
    <col min="14089" max="14089" width="22" customWidth="1"/>
    <col min="14090" max="14090" width="12.5703125" customWidth="1"/>
    <col min="14091" max="14091" width="11.7109375" customWidth="1"/>
    <col min="14092" max="14092" width="13.28515625" bestFit="1" customWidth="1"/>
    <col min="14093" max="14093" width="10.7109375" customWidth="1"/>
    <col min="14094" max="14094" width="15.42578125" customWidth="1"/>
    <col min="14340" max="14340" width="34.42578125" customWidth="1"/>
    <col min="14341" max="14341" width="13.85546875" customWidth="1"/>
    <col min="14342" max="14342" width="13.5703125" customWidth="1"/>
    <col min="14343" max="14343" width="14" customWidth="1"/>
    <col min="14344" max="14344" width="13" customWidth="1"/>
    <col min="14345" max="14345" width="22" customWidth="1"/>
    <col min="14346" max="14346" width="12.5703125" customWidth="1"/>
    <col min="14347" max="14347" width="11.7109375" customWidth="1"/>
    <col min="14348" max="14348" width="13.28515625" bestFit="1" customWidth="1"/>
    <col min="14349" max="14349" width="10.7109375" customWidth="1"/>
    <col min="14350" max="14350" width="15.42578125" customWidth="1"/>
    <col min="14596" max="14596" width="34.42578125" customWidth="1"/>
    <col min="14597" max="14597" width="13.85546875" customWidth="1"/>
    <col min="14598" max="14598" width="13.5703125" customWidth="1"/>
    <col min="14599" max="14599" width="14" customWidth="1"/>
    <col min="14600" max="14600" width="13" customWidth="1"/>
    <col min="14601" max="14601" width="22" customWidth="1"/>
    <col min="14602" max="14602" width="12.5703125" customWidth="1"/>
    <col min="14603" max="14603" width="11.7109375" customWidth="1"/>
    <col min="14604" max="14604" width="13.28515625" bestFit="1" customWidth="1"/>
    <col min="14605" max="14605" width="10.7109375" customWidth="1"/>
    <col min="14606" max="14606" width="15.42578125" customWidth="1"/>
    <col min="14852" max="14852" width="34.42578125" customWidth="1"/>
    <col min="14853" max="14853" width="13.85546875" customWidth="1"/>
    <col min="14854" max="14854" width="13.5703125" customWidth="1"/>
    <col min="14855" max="14855" width="14" customWidth="1"/>
    <col min="14856" max="14856" width="13" customWidth="1"/>
    <col min="14857" max="14857" width="22" customWidth="1"/>
    <col min="14858" max="14858" width="12.5703125" customWidth="1"/>
    <col min="14859" max="14859" width="11.7109375" customWidth="1"/>
    <col min="14860" max="14860" width="13.28515625" bestFit="1" customWidth="1"/>
    <col min="14861" max="14861" width="10.7109375" customWidth="1"/>
    <col min="14862" max="14862" width="15.42578125" customWidth="1"/>
    <col min="15108" max="15108" width="34.42578125" customWidth="1"/>
    <col min="15109" max="15109" width="13.85546875" customWidth="1"/>
    <col min="15110" max="15110" width="13.5703125" customWidth="1"/>
    <col min="15111" max="15111" width="14" customWidth="1"/>
    <col min="15112" max="15112" width="13" customWidth="1"/>
    <col min="15113" max="15113" width="22" customWidth="1"/>
    <col min="15114" max="15114" width="12.5703125" customWidth="1"/>
    <col min="15115" max="15115" width="11.7109375" customWidth="1"/>
    <col min="15116" max="15116" width="13.28515625" bestFit="1" customWidth="1"/>
    <col min="15117" max="15117" width="10.7109375" customWidth="1"/>
    <col min="15118" max="15118" width="15.42578125" customWidth="1"/>
    <col min="15364" max="15364" width="34.42578125" customWidth="1"/>
    <col min="15365" max="15365" width="13.85546875" customWidth="1"/>
    <col min="15366" max="15366" width="13.5703125" customWidth="1"/>
    <col min="15367" max="15367" width="14" customWidth="1"/>
    <col min="15368" max="15368" width="13" customWidth="1"/>
    <col min="15369" max="15369" width="22" customWidth="1"/>
    <col min="15370" max="15370" width="12.5703125" customWidth="1"/>
    <col min="15371" max="15371" width="11.7109375" customWidth="1"/>
    <col min="15372" max="15372" width="13.28515625" bestFit="1" customWidth="1"/>
    <col min="15373" max="15373" width="10.7109375" customWidth="1"/>
    <col min="15374" max="15374" width="15.42578125" customWidth="1"/>
    <col min="15620" max="15620" width="34.42578125" customWidth="1"/>
    <col min="15621" max="15621" width="13.85546875" customWidth="1"/>
    <col min="15622" max="15622" width="13.5703125" customWidth="1"/>
    <col min="15623" max="15623" width="14" customWidth="1"/>
    <col min="15624" max="15624" width="13" customWidth="1"/>
    <col min="15625" max="15625" width="22" customWidth="1"/>
    <col min="15626" max="15626" width="12.5703125" customWidth="1"/>
    <col min="15627" max="15627" width="11.7109375" customWidth="1"/>
    <col min="15628" max="15628" width="13.28515625" bestFit="1" customWidth="1"/>
    <col min="15629" max="15629" width="10.7109375" customWidth="1"/>
    <col min="15630" max="15630" width="15.42578125" customWidth="1"/>
    <col min="15876" max="15876" width="34.42578125" customWidth="1"/>
    <col min="15877" max="15877" width="13.85546875" customWidth="1"/>
    <col min="15878" max="15878" width="13.5703125" customWidth="1"/>
    <col min="15879" max="15879" width="14" customWidth="1"/>
    <col min="15880" max="15880" width="13" customWidth="1"/>
    <col min="15881" max="15881" width="22" customWidth="1"/>
    <col min="15882" max="15882" width="12.5703125" customWidth="1"/>
    <col min="15883" max="15883" width="11.7109375" customWidth="1"/>
    <col min="15884" max="15884" width="13.28515625" bestFit="1" customWidth="1"/>
    <col min="15885" max="15885" width="10.7109375" customWidth="1"/>
    <col min="15886" max="15886" width="15.42578125" customWidth="1"/>
    <col min="16132" max="16132" width="34.42578125" customWidth="1"/>
    <col min="16133" max="16133" width="13.85546875" customWidth="1"/>
    <col min="16134" max="16134" width="13.5703125" customWidth="1"/>
    <col min="16135" max="16135" width="14" customWidth="1"/>
    <col min="16136" max="16136" width="13" customWidth="1"/>
    <col min="16137" max="16137" width="22" customWidth="1"/>
    <col min="16138" max="16138" width="12.5703125" customWidth="1"/>
    <col min="16139" max="16139" width="11.7109375" customWidth="1"/>
    <col min="16140" max="16140" width="13.28515625" bestFit="1" customWidth="1"/>
    <col min="16141" max="16141" width="10.7109375" customWidth="1"/>
    <col min="16142" max="16142" width="15.42578125" customWidth="1"/>
  </cols>
  <sheetData>
    <row r="1" spans="1:17" x14ac:dyDescent="0.25">
      <c r="A1" s="51" t="s">
        <v>0</v>
      </c>
      <c r="B1" s="51"/>
      <c r="C1" s="51"/>
      <c r="D1" s="51"/>
      <c r="E1" s="51"/>
      <c r="F1" s="51"/>
      <c r="G1" s="51"/>
      <c r="H1" s="51"/>
      <c r="I1" s="51"/>
      <c r="J1" s="51"/>
      <c r="K1" s="51"/>
      <c r="L1" s="51"/>
      <c r="M1" s="51"/>
      <c r="N1" s="51"/>
      <c r="O1" s="1"/>
      <c r="P1" s="46"/>
      <c r="Q1" s="1"/>
    </row>
    <row r="2" spans="1:17" x14ac:dyDescent="0.25">
      <c r="A2" s="51" t="str">
        <f>[6]Draw!B1</f>
        <v xml:space="preserve">                   Fiscal Agent</v>
      </c>
      <c r="B2" s="51"/>
      <c r="C2" s="51"/>
      <c r="D2" s="51"/>
      <c r="E2" s="51"/>
      <c r="F2" s="51"/>
      <c r="G2" s="51"/>
      <c r="H2" s="51"/>
      <c r="I2" s="51"/>
      <c r="J2" s="51"/>
      <c r="K2" s="51"/>
      <c r="L2" s="51"/>
      <c r="M2" s="51"/>
      <c r="N2" s="51"/>
      <c r="O2" s="1"/>
      <c r="P2" s="46"/>
      <c r="Q2" s="1"/>
    </row>
    <row r="3" spans="1:17" x14ac:dyDescent="0.25">
      <c r="A3" s="2" t="str">
        <f>HYPERLINK("#'Index'!A1","Index")</f>
        <v>Index</v>
      </c>
    </row>
    <row r="4" spans="1:17" ht="12.75" customHeight="1" x14ac:dyDescent="0.25">
      <c r="A4" s="52" t="s">
        <v>1</v>
      </c>
      <c r="B4" s="52"/>
      <c r="C4" s="52"/>
      <c r="D4" s="52"/>
      <c r="E4" s="52"/>
      <c r="F4" s="52"/>
      <c r="G4" s="52"/>
      <c r="H4" s="52"/>
      <c r="I4" s="52"/>
      <c r="J4" s="52"/>
      <c r="K4" s="52"/>
      <c r="L4" s="52"/>
      <c r="M4" s="52"/>
      <c r="N4" s="52"/>
    </row>
    <row r="5" spans="1:17" x14ac:dyDescent="0.25">
      <c r="A5" s="52" t="s">
        <v>2</v>
      </c>
      <c r="B5" s="52"/>
      <c r="C5" s="52"/>
      <c r="D5" s="52"/>
      <c r="E5" s="52"/>
      <c r="F5" s="52"/>
      <c r="G5" s="52"/>
      <c r="H5" s="52"/>
      <c r="I5" s="52"/>
      <c r="J5" s="52"/>
      <c r="K5" s="52"/>
      <c r="L5" s="52"/>
      <c r="M5" s="52"/>
      <c r="N5" s="52"/>
    </row>
    <row r="7" spans="1:17" x14ac:dyDescent="0.25">
      <c r="A7" t="s">
        <v>3</v>
      </c>
      <c r="D7" s="3" t="s">
        <v>4</v>
      </c>
    </row>
    <row r="8" spans="1:17" ht="15.75" customHeight="1" thickBot="1" x14ac:dyDescent="0.3">
      <c r="A8" s="4" t="s">
        <v>5</v>
      </c>
    </row>
    <row r="9" spans="1:17" s="10" customFormat="1" ht="54" customHeight="1" x14ac:dyDescent="0.2">
      <c r="A9" s="5" t="s">
        <v>6</v>
      </c>
      <c r="B9" s="6" t="s">
        <v>7</v>
      </c>
      <c r="C9" s="7" t="s">
        <v>8</v>
      </c>
      <c r="D9" s="8" t="s">
        <v>9</v>
      </c>
      <c r="E9" s="7" t="s">
        <v>10</v>
      </c>
      <c r="F9" s="7"/>
      <c r="G9" s="7"/>
      <c r="H9" s="7"/>
      <c r="I9" s="7"/>
      <c r="J9" s="7"/>
      <c r="K9" s="7"/>
      <c r="L9" s="7"/>
      <c r="M9" s="7"/>
      <c r="N9" s="9" t="s">
        <v>12</v>
      </c>
      <c r="P9" s="47"/>
    </row>
    <row r="10" spans="1:17" x14ac:dyDescent="0.25">
      <c r="A10" s="12" t="s">
        <v>13</v>
      </c>
      <c r="B10" s="13">
        <v>17.257999999999999</v>
      </c>
      <c r="C10" s="14">
        <v>143627.39000000001</v>
      </c>
      <c r="D10" s="14">
        <v>15102</v>
      </c>
      <c r="E10" s="14"/>
      <c r="F10" s="14"/>
      <c r="G10" s="14"/>
      <c r="H10" s="14"/>
      <c r="I10" s="14"/>
      <c r="J10" s="14"/>
      <c r="K10" s="14"/>
      <c r="L10" s="14"/>
      <c r="M10" s="14"/>
      <c r="N10" s="15">
        <f>SUM(C10:M10)</f>
        <v>158729.39000000001</v>
      </c>
    </row>
    <row r="11" spans="1:17" x14ac:dyDescent="0.25">
      <c r="A11" s="12" t="s">
        <v>14</v>
      </c>
      <c r="B11" s="13">
        <v>17.277999999999999</v>
      </c>
      <c r="C11" s="14">
        <f>75167+239</f>
        <v>75406</v>
      </c>
      <c r="D11" s="14">
        <v>12267</v>
      </c>
      <c r="E11" s="14"/>
      <c r="F11" s="14"/>
      <c r="G11" s="14"/>
      <c r="H11" s="14"/>
      <c r="I11" s="14"/>
      <c r="J11" s="14"/>
      <c r="K11" s="14"/>
      <c r="L11" s="14"/>
      <c r="M11" s="14"/>
      <c r="N11" s="15">
        <f>SUM(C11:M11)</f>
        <v>87673</v>
      </c>
    </row>
    <row r="12" spans="1:17" x14ac:dyDescent="0.25">
      <c r="A12" s="12" t="s">
        <v>15</v>
      </c>
      <c r="B12" s="13">
        <v>17.259</v>
      </c>
      <c r="C12" s="14">
        <v>111659</v>
      </c>
      <c r="D12" s="14">
        <v>89238</v>
      </c>
      <c r="E12" s="14"/>
      <c r="F12" s="14"/>
      <c r="G12" s="14"/>
      <c r="H12" s="14"/>
      <c r="I12" s="14"/>
      <c r="J12" s="14"/>
      <c r="K12" s="14"/>
      <c r="L12" s="14"/>
      <c r="M12" s="14"/>
      <c r="N12" s="15">
        <f>SUM(C12:M12)</f>
        <v>200897</v>
      </c>
    </row>
    <row r="13" spans="1:17" x14ac:dyDescent="0.25">
      <c r="A13" s="12" t="s">
        <v>16</v>
      </c>
      <c r="B13" s="13"/>
      <c r="C13" s="17"/>
      <c r="D13" s="17"/>
      <c r="E13" s="17"/>
      <c r="F13" s="17"/>
      <c r="G13" s="17"/>
      <c r="H13" s="17"/>
      <c r="I13" s="17"/>
      <c r="J13" s="17"/>
      <c r="K13" s="17"/>
      <c r="L13" s="17"/>
      <c r="M13" s="17"/>
      <c r="N13" s="15"/>
    </row>
    <row r="14" spans="1:17" x14ac:dyDescent="0.25">
      <c r="A14" s="12" t="s">
        <v>17</v>
      </c>
      <c r="B14" s="13">
        <v>17.257999999999999</v>
      </c>
      <c r="C14" s="14"/>
      <c r="D14" s="14"/>
      <c r="E14" s="14"/>
      <c r="F14" s="14"/>
      <c r="G14" s="14"/>
      <c r="H14" s="14"/>
      <c r="I14" s="14"/>
      <c r="J14" s="14"/>
      <c r="K14" s="14"/>
      <c r="L14" s="14"/>
      <c r="M14" s="14"/>
      <c r="N14" s="15">
        <f>SUM(C14:M14)</f>
        <v>0</v>
      </c>
    </row>
    <row r="15" spans="1:17" x14ac:dyDescent="0.25">
      <c r="A15" s="12" t="s">
        <v>18</v>
      </c>
      <c r="B15" s="13">
        <v>17.277999999999999</v>
      </c>
      <c r="C15" s="14"/>
      <c r="D15" s="14"/>
      <c r="E15" s="14"/>
      <c r="F15" s="14"/>
      <c r="G15" s="14"/>
      <c r="H15" s="14"/>
      <c r="I15" s="14"/>
      <c r="J15" s="14"/>
      <c r="K15" s="14"/>
      <c r="L15" s="14"/>
      <c r="M15" s="14"/>
      <c r="N15" s="15">
        <f>SUM(C15:M15)</f>
        <v>0</v>
      </c>
    </row>
    <row r="16" spans="1:17" x14ac:dyDescent="0.25">
      <c r="A16" s="12" t="s">
        <v>19</v>
      </c>
      <c r="B16" s="13">
        <v>17.259</v>
      </c>
      <c r="C16" s="14"/>
      <c r="D16" s="14"/>
      <c r="E16" s="14"/>
      <c r="F16" s="14"/>
      <c r="G16" s="14"/>
      <c r="H16" s="14"/>
      <c r="I16" s="14"/>
      <c r="J16" s="14"/>
      <c r="K16" s="14"/>
      <c r="L16" s="14"/>
      <c r="M16" s="14"/>
      <c r="N16" s="15">
        <f>SUM(C16:M16)</f>
        <v>0</v>
      </c>
    </row>
    <row r="17" spans="1:16" x14ac:dyDescent="0.25">
      <c r="A17" s="18" t="s">
        <v>20</v>
      </c>
      <c r="B17" s="19" t="s">
        <v>21</v>
      </c>
      <c r="C17" s="20">
        <f t="shared" ref="C17:L17" si="0">SUM(C10:C16)</f>
        <v>330692.39</v>
      </c>
      <c r="D17" s="20">
        <f t="shared" si="0"/>
        <v>116607</v>
      </c>
      <c r="E17" s="20">
        <f t="shared" si="0"/>
        <v>0</v>
      </c>
      <c r="F17" s="20">
        <f t="shared" si="0"/>
        <v>0</v>
      </c>
      <c r="G17" s="20">
        <f t="shared" si="0"/>
        <v>0</v>
      </c>
      <c r="H17" s="20">
        <f t="shared" si="0"/>
        <v>0</v>
      </c>
      <c r="I17" s="20">
        <f t="shared" si="0"/>
        <v>0</v>
      </c>
      <c r="J17" s="21" t="s">
        <v>21</v>
      </c>
      <c r="K17" s="20">
        <f t="shared" si="0"/>
        <v>0</v>
      </c>
      <c r="L17" s="20">
        <f t="shared" si="0"/>
        <v>0</v>
      </c>
      <c r="M17" s="21" t="s">
        <v>21</v>
      </c>
      <c r="N17" s="22">
        <f>SUM(N10:N16)</f>
        <v>447299.39</v>
      </c>
    </row>
    <row r="18" spans="1:16" ht="12.75" customHeight="1" x14ac:dyDescent="0.25">
      <c r="A18" s="18" t="s">
        <v>22</v>
      </c>
      <c r="B18" s="19"/>
      <c r="C18" s="20"/>
      <c r="D18" s="20"/>
      <c r="E18" s="20"/>
      <c r="F18" s="20"/>
      <c r="G18" s="20"/>
      <c r="H18" s="20"/>
      <c r="I18" s="23"/>
      <c r="J18" s="21"/>
      <c r="K18" s="20"/>
      <c r="L18" s="23"/>
      <c r="M18" s="21"/>
      <c r="N18" s="22"/>
    </row>
    <row r="19" spans="1:16" ht="12.75" customHeight="1" x14ac:dyDescent="0.25">
      <c r="A19" s="24" t="s">
        <v>23</v>
      </c>
      <c r="B19" s="25">
        <v>17.277000000000001</v>
      </c>
      <c r="C19" s="14"/>
      <c r="D19" s="14"/>
      <c r="E19" s="14"/>
      <c r="F19" s="14"/>
      <c r="G19" s="14"/>
      <c r="H19" s="14"/>
      <c r="I19" s="14"/>
      <c r="J19" s="14"/>
      <c r="K19" s="14"/>
      <c r="L19" s="14"/>
      <c r="M19" s="14"/>
      <c r="N19" s="15">
        <f t="shared" ref="N19:N28" si="1">SUM(C19:M19)</f>
        <v>0</v>
      </c>
    </row>
    <row r="20" spans="1:16" ht="12.75" customHeight="1" x14ac:dyDescent="0.25">
      <c r="A20" s="24" t="s">
        <v>50</v>
      </c>
      <c r="B20" s="25">
        <v>17.277000000000001</v>
      </c>
      <c r="C20" s="14">
        <v>13729.77</v>
      </c>
      <c r="D20" s="14"/>
      <c r="E20" s="14"/>
      <c r="F20" s="14"/>
      <c r="G20" s="14"/>
      <c r="H20" s="14"/>
      <c r="I20" s="14"/>
      <c r="J20" s="14"/>
      <c r="K20" s="14"/>
      <c r="L20" s="14"/>
      <c r="M20" s="14"/>
      <c r="N20" s="15">
        <f t="shared" si="1"/>
        <v>13729.77</v>
      </c>
    </row>
    <row r="21" spans="1:16" ht="12.75" customHeight="1" x14ac:dyDescent="0.25">
      <c r="A21" s="24" t="s">
        <v>51</v>
      </c>
      <c r="B21" s="25">
        <v>17.277000000000001</v>
      </c>
      <c r="C21" s="14">
        <v>25828</v>
      </c>
      <c r="D21" s="14"/>
      <c r="E21" s="14"/>
      <c r="F21" s="14"/>
      <c r="G21" s="14"/>
      <c r="H21" s="14"/>
      <c r="I21" s="14"/>
      <c r="J21" s="14"/>
      <c r="K21" s="14"/>
      <c r="L21" s="14"/>
      <c r="M21" s="14"/>
      <c r="N21" s="15">
        <f t="shared" si="1"/>
        <v>25828</v>
      </c>
    </row>
    <row r="22" spans="1:16" ht="12.75" customHeight="1" x14ac:dyDescent="0.25">
      <c r="A22" s="24" t="s">
        <v>26</v>
      </c>
      <c r="B22" s="13">
        <v>17.225000000000001</v>
      </c>
      <c r="C22" s="14">
        <v>26632.93</v>
      </c>
      <c r="D22" s="14"/>
      <c r="E22" s="14"/>
      <c r="F22" s="14"/>
      <c r="G22" s="14"/>
      <c r="H22" s="14"/>
      <c r="I22" s="14"/>
      <c r="J22" s="14"/>
      <c r="K22" s="14"/>
      <c r="L22" s="14"/>
      <c r="M22" s="14"/>
      <c r="N22" s="15">
        <f>SUM(C22:M22)</f>
        <v>26632.93</v>
      </c>
    </row>
    <row r="23" spans="1:16" ht="12.75" hidden="1" customHeight="1" x14ac:dyDescent="0.25">
      <c r="A23" s="24"/>
      <c r="B23" s="25"/>
      <c r="C23" s="14"/>
      <c r="D23" s="14"/>
      <c r="E23" s="14"/>
      <c r="F23" s="14"/>
      <c r="G23" s="14"/>
      <c r="H23" s="14"/>
      <c r="I23" s="14"/>
      <c r="J23" s="14"/>
      <c r="K23" s="14"/>
      <c r="L23" s="14"/>
      <c r="M23" s="14"/>
      <c r="N23" s="15">
        <f t="shared" si="1"/>
        <v>0</v>
      </c>
    </row>
    <row r="24" spans="1:16" ht="12.75" hidden="1" customHeight="1" x14ac:dyDescent="0.25">
      <c r="A24" s="24"/>
      <c r="B24" s="25"/>
      <c r="C24" s="14"/>
      <c r="D24" s="14"/>
      <c r="E24" s="14"/>
      <c r="F24" s="14"/>
      <c r="G24" s="14"/>
      <c r="H24" s="14"/>
      <c r="I24" s="14"/>
      <c r="J24" s="14"/>
      <c r="K24" s="14"/>
      <c r="L24" s="14"/>
      <c r="M24" s="14"/>
      <c r="N24" s="15">
        <f t="shared" si="1"/>
        <v>0</v>
      </c>
    </row>
    <row r="25" spans="1:16" ht="15.75" hidden="1" customHeight="1" x14ac:dyDescent="0.25">
      <c r="A25" s="24"/>
      <c r="B25" s="13"/>
      <c r="C25" s="14"/>
      <c r="D25" s="14"/>
      <c r="E25" s="14"/>
      <c r="F25" s="14"/>
      <c r="G25" s="14"/>
      <c r="H25" s="14"/>
      <c r="I25" s="14"/>
      <c r="J25" s="14"/>
      <c r="K25" s="14"/>
      <c r="L25" s="14"/>
      <c r="M25" s="14"/>
      <c r="N25" s="15">
        <f t="shared" si="1"/>
        <v>0</v>
      </c>
    </row>
    <row r="26" spans="1:16" ht="12.75" customHeight="1" x14ac:dyDescent="0.25">
      <c r="A26" s="24" t="s">
        <v>27</v>
      </c>
      <c r="B26" s="25">
        <v>17.277999999999999</v>
      </c>
      <c r="C26" s="14">
        <v>87726.16</v>
      </c>
      <c r="D26" s="14"/>
      <c r="E26" s="14"/>
      <c r="F26" s="14"/>
      <c r="G26" s="14"/>
      <c r="H26" s="14"/>
      <c r="I26" s="14"/>
      <c r="J26" s="14"/>
      <c r="K26" s="14"/>
      <c r="L26" s="14"/>
      <c r="M26" s="14"/>
      <c r="N26" s="15">
        <f>SUM(C26:M26)</f>
        <v>87726.16</v>
      </c>
      <c r="P26" s="16">
        <v>33301.480000000003</v>
      </c>
    </row>
    <row r="27" spans="1:16" ht="12.75" customHeight="1" x14ac:dyDescent="0.25">
      <c r="A27" s="24" t="s">
        <v>28</v>
      </c>
      <c r="B27" s="25" t="s">
        <v>29</v>
      </c>
      <c r="C27" s="14">
        <f>P30</f>
        <v>41080.730000000003</v>
      </c>
      <c r="D27" s="14"/>
      <c r="E27" s="14"/>
      <c r="F27" s="14"/>
      <c r="G27" s="14"/>
      <c r="H27" s="14"/>
      <c r="I27" s="14"/>
      <c r="J27" s="14"/>
      <c r="K27" s="14"/>
      <c r="L27" s="14"/>
      <c r="M27" s="14"/>
      <c r="N27" s="15">
        <f>SUM(C27:M27)</f>
        <v>41080.730000000003</v>
      </c>
      <c r="P27" s="16">
        <v>1198.8900000000001</v>
      </c>
    </row>
    <row r="28" spans="1:16" ht="12.75" customHeight="1" x14ac:dyDescent="0.25">
      <c r="A28" s="24" t="s">
        <v>30</v>
      </c>
      <c r="B28" s="25" t="s">
        <v>29</v>
      </c>
      <c r="C28" s="14"/>
      <c r="D28" s="14"/>
      <c r="E28" s="14"/>
      <c r="F28" s="14"/>
      <c r="G28" s="14"/>
      <c r="H28" s="14"/>
      <c r="I28" s="14"/>
      <c r="J28" s="14"/>
      <c r="K28" s="14"/>
      <c r="L28" s="14"/>
      <c r="M28" s="14"/>
      <c r="N28" s="15">
        <f t="shared" si="1"/>
        <v>0</v>
      </c>
      <c r="P28" s="16">
        <v>5781.1</v>
      </c>
    </row>
    <row r="29" spans="1:16" ht="12.75" customHeight="1" x14ac:dyDescent="0.25">
      <c r="A29" s="26" t="s">
        <v>31</v>
      </c>
      <c r="B29" s="27"/>
      <c r="C29" s="28">
        <f>SUM(C17:C28)</f>
        <v>525689.98</v>
      </c>
      <c r="D29" s="28">
        <f t="shared" ref="D29:M29" si="2">SUM(D17:D28)</f>
        <v>116607</v>
      </c>
      <c r="E29" s="28">
        <f t="shared" si="2"/>
        <v>0</v>
      </c>
      <c r="F29" s="28">
        <f t="shared" si="2"/>
        <v>0</v>
      </c>
      <c r="G29" s="28">
        <f t="shared" si="2"/>
        <v>0</v>
      </c>
      <c r="H29" s="28">
        <f t="shared" si="2"/>
        <v>0</v>
      </c>
      <c r="I29" s="28">
        <f t="shared" si="2"/>
        <v>0</v>
      </c>
      <c r="J29" s="28">
        <f t="shared" si="2"/>
        <v>0</v>
      </c>
      <c r="K29" s="28">
        <f t="shared" si="2"/>
        <v>0</v>
      </c>
      <c r="L29" s="28">
        <f t="shared" si="2"/>
        <v>0</v>
      </c>
      <c r="M29" s="28">
        <f t="shared" si="2"/>
        <v>0</v>
      </c>
      <c r="N29" s="29">
        <f>SUM(N17:N28)</f>
        <v>642296.98</v>
      </c>
      <c r="P29" s="16">
        <v>799.26</v>
      </c>
    </row>
    <row r="30" spans="1:16" ht="12.75" customHeight="1" thickBot="1" x14ac:dyDescent="0.3">
      <c r="A30" s="18"/>
      <c r="C30" s="20"/>
      <c r="D30" s="20"/>
      <c r="E30" s="20"/>
      <c r="F30" s="20"/>
      <c r="G30" s="20"/>
      <c r="H30" s="20"/>
      <c r="I30" s="20"/>
      <c r="J30" s="20"/>
      <c r="K30" s="20"/>
      <c r="L30" s="20"/>
      <c r="M30" s="20"/>
      <c r="N30" s="30"/>
      <c r="P30" s="48">
        <f>SUM(P26:P29)</f>
        <v>41080.730000000003</v>
      </c>
    </row>
    <row r="31" spans="1:16" ht="12.75" hidden="1" customHeight="1" thickTop="1" x14ac:dyDescent="0.25">
      <c r="A31" s="53" t="s">
        <v>32</v>
      </c>
      <c r="B31" s="54"/>
      <c r="C31" s="20"/>
      <c r="D31" s="20"/>
      <c r="E31" s="20"/>
      <c r="F31" s="20"/>
      <c r="G31" s="20"/>
      <c r="H31" s="20"/>
      <c r="I31" s="20"/>
      <c r="J31" s="20"/>
      <c r="K31" s="20"/>
      <c r="L31" s="20"/>
      <c r="M31" s="20"/>
      <c r="N31" s="22"/>
    </row>
    <row r="32" spans="1:16" ht="12.75" hidden="1" customHeight="1" x14ac:dyDescent="0.25">
      <c r="A32" s="31" t="s">
        <v>33</v>
      </c>
      <c r="B32" s="32"/>
      <c r="C32" s="14"/>
      <c r="D32" s="33"/>
      <c r="E32" s="33"/>
      <c r="F32" s="33"/>
      <c r="G32" s="33"/>
      <c r="H32" s="33"/>
      <c r="I32" s="33"/>
      <c r="J32" s="33"/>
      <c r="K32" s="33"/>
      <c r="L32" s="33"/>
      <c r="M32" s="33"/>
      <c r="N32" s="22">
        <f>SUM(C32:M32)</f>
        <v>0</v>
      </c>
    </row>
    <row r="33" spans="1:16" ht="12.75" hidden="1" customHeight="1" x14ac:dyDescent="0.25">
      <c r="A33" s="31" t="s">
        <v>34</v>
      </c>
      <c r="B33" s="25"/>
      <c r="C33" s="25"/>
      <c r="D33" s="33"/>
      <c r="E33" s="33"/>
      <c r="F33" s="33"/>
      <c r="G33" s="33"/>
      <c r="H33" s="33"/>
      <c r="I33" s="33"/>
      <c r="J33" s="33"/>
      <c r="K33" s="33"/>
      <c r="L33" s="33"/>
      <c r="M33" s="33"/>
      <c r="N33" s="22">
        <f>SUM(C33:M33)</f>
        <v>0</v>
      </c>
    </row>
    <row r="34" spans="1:16" ht="12.75" hidden="1" customHeight="1" x14ac:dyDescent="0.25">
      <c r="A34" s="31" t="s">
        <v>35</v>
      </c>
      <c r="B34" s="25"/>
      <c r="C34" s="25"/>
      <c r="D34" s="33"/>
      <c r="E34" s="33"/>
      <c r="F34" s="33"/>
      <c r="G34" s="33"/>
      <c r="H34" s="33"/>
      <c r="I34" s="33"/>
      <c r="J34" s="33"/>
      <c r="K34" s="33"/>
      <c r="L34" s="33"/>
      <c r="M34" s="33"/>
      <c r="N34" s="22">
        <f>SUM(C34:M34)</f>
        <v>0</v>
      </c>
    </row>
    <row r="35" spans="1:16" ht="12.75" hidden="1" customHeight="1" x14ac:dyDescent="0.25">
      <c r="A35" s="18"/>
      <c r="C35" s="20"/>
      <c r="D35" s="20"/>
      <c r="E35" s="20"/>
      <c r="F35" s="20"/>
      <c r="G35" s="23"/>
      <c r="H35" s="20"/>
      <c r="I35" s="20"/>
      <c r="J35" s="20"/>
      <c r="K35" s="20"/>
      <c r="L35" s="20"/>
      <c r="M35" s="20"/>
      <c r="N35" s="30"/>
    </row>
    <row r="36" spans="1:16" s="10" customFormat="1" ht="14.25" thickTop="1" thickBot="1" x14ac:dyDescent="0.25">
      <c r="A36" s="34" t="s">
        <v>36</v>
      </c>
      <c r="B36" s="35"/>
      <c r="C36" s="36">
        <f>SUM(C29:C35)</f>
        <v>525689.98</v>
      </c>
      <c r="D36" s="36">
        <f>SUM(D29:D35)</f>
        <v>116607</v>
      </c>
      <c r="E36" s="36">
        <f t="shared" ref="E36:M36" si="3">SUM(E29:E35)</f>
        <v>0</v>
      </c>
      <c r="F36" s="36">
        <f t="shared" si="3"/>
        <v>0</v>
      </c>
      <c r="G36" s="36">
        <f t="shared" si="3"/>
        <v>0</v>
      </c>
      <c r="H36" s="36">
        <f t="shared" si="3"/>
        <v>0</v>
      </c>
      <c r="I36" s="36">
        <f t="shared" si="3"/>
        <v>0</v>
      </c>
      <c r="J36" s="36">
        <f t="shared" si="3"/>
        <v>0</v>
      </c>
      <c r="K36" s="36">
        <f t="shared" si="3"/>
        <v>0</v>
      </c>
      <c r="L36" s="36">
        <f t="shared" si="3"/>
        <v>0</v>
      </c>
      <c r="M36" s="36">
        <f t="shared" si="3"/>
        <v>0</v>
      </c>
      <c r="N36" s="37">
        <f>SUM(N29:N35)</f>
        <v>642296.98</v>
      </c>
      <c r="P36" s="49"/>
    </row>
    <row r="37" spans="1:16" s="10" customFormat="1" ht="12.75" x14ac:dyDescent="0.2">
      <c r="C37" s="38"/>
      <c r="D37" s="38"/>
      <c r="E37" s="38"/>
      <c r="F37" s="38"/>
      <c r="G37" s="38"/>
      <c r="H37" s="38"/>
      <c r="I37" s="38"/>
      <c r="J37" s="38"/>
      <c r="K37" s="38"/>
      <c r="L37" s="38"/>
      <c r="M37" s="38"/>
      <c r="N37" s="38"/>
      <c r="P37" s="49"/>
    </row>
    <row r="38" spans="1:16" s="10" customFormat="1" x14ac:dyDescent="0.25">
      <c r="A38" s="39" t="s">
        <v>37</v>
      </c>
      <c r="B38"/>
      <c r="C38"/>
      <c r="D38"/>
      <c r="E38" s="40"/>
      <c r="F38"/>
      <c r="G38"/>
      <c r="H38"/>
      <c r="I38"/>
      <c r="J38"/>
      <c r="K38"/>
      <c r="L38"/>
      <c r="M38"/>
      <c r="N38" s="41"/>
      <c r="P38" s="49"/>
    </row>
    <row r="39" spans="1:16" x14ac:dyDescent="0.25">
      <c r="A39" s="39" t="s">
        <v>38</v>
      </c>
    </row>
    <row r="40" spans="1:16" x14ac:dyDescent="0.25">
      <c r="A40" s="39"/>
    </row>
    <row r="41" spans="1:16" x14ac:dyDescent="0.25">
      <c r="A41" s="42" t="s">
        <v>39</v>
      </c>
    </row>
    <row r="42" spans="1:16" x14ac:dyDescent="0.25">
      <c r="A42" s="43" t="s">
        <v>40</v>
      </c>
    </row>
    <row r="44" spans="1:16" ht="33.75" customHeight="1" x14ac:dyDescent="0.25">
      <c r="A44" s="55" t="s">
        <v>41</v>
      </c>
      <c r="B44" s="55"/>
      <c r="C44" s="55"/>
      <c r="D44" s="55"/>
      <c r="E44" s="55"/>
      <c r="F44" s="55"/>
      <c r="G44" s="55"/>
      <c r="H44" s="55"/>
      <c r="I44" s="55"/>
      <c r="J44" s="55"/>
      <c r="K44" s="55"/>
      <c r="L44" s="55"/>
      <c r="M44" s="55"/>
      <c r="N44" s="55"/>
    </row>
    <row r="45" spans="1:16" ht="33.75" customHeight="1" x14ac:dyDescent="0.25">
      <c r="A45" s="44"/>
      <c r="B45" s="44"/>
      <c r="C45" s="44"/>
      <c r="D45" s="44"/>
      <c r="E45" s="44"/>
      <c r="F45" s="44"/>
      <c r="G45" s="44"/>
      <c r="H45" s="44"/>
      <c r="I45" s="44"/>
      <c r="J45" s="44"/>
      <c r="K45" s="44"/>
      <c r="L45" s="44"/>
      <c r="M45" s="44"/>
      <c r="N45" s="44"/>
    </row>
    <row r="46" spans="1:16" ht="15.75" thickBot="1" x14ac:dyDescent="0.3">
      <c r="A46" s="45"/>
      <c r="B46" s="45"/>
      <c r="C46" s="45"/>
      <c r="D46" s="45"/>
    </row>
    <row r="47" spans="1:16" x14ac:dyDescent="0.25">
      <c r="A47" t="s">
        <v>42</v>
      </c>
      <c r="D47" t="s">
        <v>43</v>
      </c>
    </row>
    <row r="49" spans="1:4" ht="12.75" customHeight="1" x14ac:dyDescent="0.25"/>
    <row r="50" spans="1:4" ht="15.75" thickBot="1" x14ac:dyDescent="0.3">
      <c r="A50" s="45"/>
      <c r="B50" s="45"/>
      <c r="C50" s="45"/>
      <c r="D50" s="45"/>
    </row>
    <row r="51" spans="1:4" x14ac:dyDescent="0.25">
      <c r="A51" t="s">
        <v>48</v>
      </c>
      <c r="D51" t="s">
        <v>43</v>
      </c>
    </row>
    <row r="52" spans="1:4" ht="12.75" customHeight="1" x14ac:dyDescent="0.25">
      <c r="A52" t="s">
        <v>45</v>
      </c>
    </row>
    <row r="53" spans="1:4" ht="12.75" customHeight="1" x14ac:dyDescent="0.25"/>
    <row r="54" spans="1:4" ht="12.75" customHeight="1" x14ac:dyDescent="0.25"/>
    <row r="55" spans="1:4" ht="15.75" thickBot="1" x14ac:dyDescent="0.3">
      <c r="A55" s="45"/>
      <c r="B55" s="45"/>
      <c r="C55" s="45"/>
      <c r="D55" s="45"/>
    </row>
    <row r="56" spans="1:4" x14ac:dyDescent="0.25">
      <c r="A56" t="s">
        <v>46</v>
      </c>
      <c r="D56" t="s">
        <v>43</v>
      </c>
    </row>
    <row r="59" spans="1:4" ht="15.75" thickBot="1" x14ac:dyDescent="0.3">
      <c r="A59" s="45"/>
      <c r="B59" s="45"/>
      <c r="C59" s="45"/>
      <c r="D59" s="45"/>
    </row>
    <row r="60" spans="1:4" x14ac:dyDescent="0.25">
      <c r="A60" t="s">
        <v>47</v>
      </c>
      <c r="D60" t="s">
        <v>43</v>
      </c>
    </row>
  </sheetData>
  <mergeCells count="6">
    <mergeCell ref="A44:N44"/>
    <mergeCell ref="A1:N1"/>
    <mergeCell ref="A2:N2"/>
    <mergeCell ref="A4:N4"/>
    <mergeCell ref="A5:N5"/>
    <mergeCell ref="A31:B31"/>
  </mergeCells>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Sheet6</vt:lpstr>
      <vt:lpstr>Belmont</vt:lpstr>
      <vt:lpstr>Carroll</vt:lpstr>
      <vt:lpstr>Harrison</vt:lpstr>
      <vt:lpstr>Jefferson</vt:lpstr>
      <vt:lpstr>Fiscal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Safko</dc:creator>
  <cp:lastModifiedBy>Rob Guentter</cp:lastModifiedBy>
  <dcterms:created xsi:type="dcterms:W3CDTF">2021-09-15T11:39:31Z</dcterms:created>
  <dcterms:modified xsi:type="dcterms:W3CDTF">2021-09-15T13:01:30Z</dcterms:modified>
</cp:coreProperties>
</file>